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6345" tabRatio="604" activeTab="0"/>
  </bookViews>
  <sheets>
    <sheet name="по видам " sheetId="1" r:id="rId1"/>
    <sheet name="расчет " sheetId="2" r:id="rId2"/>
  </sheets>
  <definedNames>
    <definedName name="_xlnm.Print_Area" localSheetId="1">'расчет '!$A$4:$E$122</definedName>
  </definedNames>
  <calcPr fullCalcOnLoad="1"/>
</workbook>
</file>

<file path=xl/sharedStrings.xml><?xml version="1.0" encoding="utf-8"?>
<sst xmlns="http://schemas.openxmlformats.org/spreadsheetml/2006/main" count="1478" uniqueCount="522">
  <si>
    <t>улица</t>
  </si>
  <si>
    <t>дом</t>
  </si>
  <si>
    <t>квартир</t>
  </si>
  <si>
    <t xml:space="preserve">Гагарина </t>
  </si>
  <si>
    <t xml:space="preserve">Дзержинского </t>
  </si>
  <si>
    <t>К.Маркса</t>
  </si>
  <si>
    <t xml:space="preserve">Коммунальная </t>
  </si>
  <si>
    <t xml:space="preserve">Лоскутова </t>
  </si>
  <si>
    <t>Берзина</t>
  </si>
  <si>
    <t>Спортивная</t>
  </si>
  <si>
    <t xml:space="preserve">Спортивная </t>
  </si>
  <si>
    <t>Школьная</t>
  </si>
  <si>
    <t xml:space="preserve">Советская </t>
  </si>
  <si>
    <t xml:space="preserve">Куйбышева </t>
  </si>
  <si>
    <t xml:space="preserve">Заводская </t>
  </si>
  <si>
    <t>11а</t>
  </si>
  <si>
    <t>тр</t>
  </si>
  <si>
    <t xml:space="preserve">Островского </t>
  </si>
  <si>
    <t xml:space="preserve">Лесная </t>
  </si>
  <si>
    <t>1 М. Горького</t>
  </si>
  <si>
    <t>1 Мая</t>
  </si>
  <si>
    <t>17а</t>
  </si>
  <si>
    <t>21а</t>
  </si>
  <si>
    <t>7 Ноября</t>
  </si>
  <si>
    <t>8 Марта</t>
  </si>
  <si>
    <t>Боровая</t>
  </si>
  <si>
    <t>Гагарина</t>
  </si>
  <si>
    <t>Дзержинского</t>
  </si>
  <si>
    <t>Дружбы</t>
  </si>
  <si>
    <t>Железнодорож.</t>
  </si>
  <si>
    <t>Жукова</t>
  </si>
  <si>
    <t>Заводская</t>
  </si>
  <si>
    <t>Карла Маркса</t>
  </si>
  <si>
    <t>Маяковского</t>
  </si>
  <si>
    <t>Мира</t>
  </si>
  <si>
    <t>Нефтяников</t>
  </si>
  <si>
    <t>Окулова</t>
  </si>
  <si>
    <t>Островского</t>
  </si>
  <si>
    <t>Пионерская</t>
  </si>
  <si>
    <t>Рабочая</t>
  </si>
  <si>
    <t>Строителей</t>
  </si>
  <si>
    <t>Толстого</t>
  </si>
  <si>
    <t>Шевченко</t>
  </si>
  <si>
    <t>Яборова</t>
  </si>
  <si>
    <t>Яковлева</t>
  </si>
  <si>
    <t>2а</t>
  </si>
  <si>
    <t>2б</t>
  </si>
  <si>
    <t>1б</t>
  </si>
  <si>
    <t>1а</t>
  </si>
  <si>
    <t>30а</t>
  </si>
  <si>
    <t>50а</t>
  </si>
  <si>
    <t>8а</t>
  </si>
  <si>
    <t>4а</t>
  </si>
  <si>
    <t>10б</t>
  </si>
  <si>
    <t>9 Пятилетки</t>
  </si>
  <si>
    <t>Матросова</t>
  </si>
  <si>
    <t>Северная</t>
  </si>
  <si>
    <t>Совхозная</t>
  </si>
  <si>
    <t xml:space="preserve">Победы </t>
  </si>
  <si>
    <t>Ващенко</t>
  </si>
  <si>
    <t>Геологов</t>
  </si>
  <si>
    <t>7-1</t>
  </si>
  <si>
    <t>15-1</t>
  </si>
  <si>
    <t>16-2</t>
  </si>
  <si>
    <t>19-3</t>
  </si>
  <si>
    <t>17-2</t>
  </si>
  <si>
    <t>13-1,2</t>
  </si>
  <si>
    <t>2-3,2</t>
  </si>
  <si>
    <t>общ.50</t>
  </si>
  <si>
    <t>21-1</t>
  </si>
  <si>
    <t>21а-1</t>
  </si>
  <si>
    <t xml:space="preserve">      48а  дерев.</t>
  </si>
  <si>
    <t>общ  18</t>
  </si>
  <si>
    <t>общ   4</t>
  </si>
  <si>
    <t>доходы населения</t>
  </si>
  <si>
    <t>начис.</t>
  </si>
  <si>
    <t>год.</t>
  </si>
  <si>
    <t xml:space="preserve"> площадь</t>
  </si>
  <si>
    <t>тариф</t>
  </si>
  <si>
    <t>№</t>
  </si>
  <si>
    <t>п\п</t>
  </si>
  <si>
    <t>срок</t>
  </si>
  <si>
    <t>испол.</t>
  </si>
  <si>
    <t xml:space="preserve">вид работ </t>
  </si>
  <si>
    <t xml:space="preserve">план </t>
  </si>
  <si>
    <t>т.руб.</t>
  </si>
  <si>
    <t>Утверждаю</t>
  </si>
  <si>
    <t>Генеральный директор</t>
  </si>
  <si>
    <t>ООО "Управляющая компания "Жилищные технологии"</t>
  </si>
  <si>
    <t xml:space="preserve">ПЛАН </t>
  </si>
  <si>
    <t>снег с крыши</t>
  </si>
  <si>
    <t>Куйбышева 14</t>
  </si>
  <si>
    <t>Дзержинского 15</t>
  </si>
  <si>
    <t>Заводская 12</t>
  </si>
  <si>
    <t>Гагарина 4а</t>
  </si>
  <si>
    <t>Гагарина 5</t>
  </si>
  <si>
    <t>Гагарина 8а</t>
  </si>
  <si>
    <t>Гагарина 20</t>
  </si>
  <si>
    <t>Гагарина 22</t>
  </si>
  <si>
    <t>Гагарина 24</t>
  </si>
  <si>
    <t>Гагарина 26</t>
  </si>
  <si>
    <t>Гагарина 28</t>
  </si>
  <si>
    <t>Гагарина 29</t>
  </si>
  <si>
    <t>Гагарина 30</t>
  </si>
  <si>
    <t>Гагарина 31</t>
  </si>
  <si>
    <t>Гагарина 33</t>
  </si>
  <si>
    <t>Гагарина 35</t>
  </si>
  <si>
    <t>Гагарина 48</t>
  </si>
  <si>
    <t>Гагарина 48а</t>
  </si>
  <si>
    <t>Гагарина 50</t>
  </si>
  <si>
    <t>Гагарина 50а</t>
  </si>
  <si>
    <t>Гагарина 52</t>
  </si>
  <si>
    <t>Гагарина 62</t>
  </si>
  <si>
    <t>Гагарина 72</t>
  </si>
  <si>
    <t>Гагарина 74</t>
  </si>
  <si>
    <t>Гагарина 76</t>
  </si>
  <si>
    <t>Гагарина 77</t>
  </si>
  <si>
    <t>Гагарина 78</t>
  </si>
  <si>
    <t>Гагарина 79</t>
  </si>
  <si>
    <t>Гагарина 80</t>
  </si>
  <si>
    <t>Гагарина 81</t>
  </si>
  <si>
    <t>Гагарина 82</t>
  </si>
  <si>
    <t>Гагарина 84</t>
  </si>
  <si>
    <t>Гагарина 85</t>
  </si>
  <si>
    <t>Гагарина 86</t>
  </si>
  <si>
    <t>Гагарина 87</t>
  </si>
  <si>
    <t>Гагарина 88</t>
  </si>
  <si>
    <t>Дзержинского 1</t>
  </si>
  <si>
    <t>Дзержинского 3</t>
  </si>
  <si>
    <t>Дзержинского 12</t>
  </si>
  <si>
    <t>Дзержинского 17</t>
  </si>
  <si>
    <t>Дзержинского 18</t>
  </si>
  <si>
    <t>Дзержинского 19</t>
  </si>
  <si>
    <t>Дзержинского 20</t>
  </si>
  <si>
    <t>Дзержинского 22</t>
  </si>
  <si>
    <t>К. Маркса 22</t>
  </si>
  <si>
    <t>К.Маркса 24</t>
  </si>
  <si>
    <t>К. Маркса 26</t>
  </si>
  <si>
    <t>К. Маркса 30</t>
  </si>
  <si>
    <t>К. Маркса 30а</t>
  </si>
  <si>
    <t>К. Маркса 1</t>
  </si>
  <si>
    <t>К.Маркса 3</t>
  </si>
  <si>
    <t>К. Маркса 7</t>
  </si>
  <si>
    <t>К. Маркса 8</t>
  </si>
  <si>
    <t>К. Маркса 9</t>
  </si>
  <si>
    <t>К. Маркса 10</t>
  </si>
  <si>
    <t>К. Маркса 11</t>
  </si>
  <si>
    <t>К. Маркса 12</t>
  </si>
  <si>
    <t>К. Маркса 15</t>
  </si>
  <si>
    <t>К.Маркса 25</t>
  </si>
  <si>
    <t>К.Маркса 34</t>
  </si>
  <si>
    <t>К.Маркса 36</t>
  </si>
  <si>
    <t>К.Маркса 42</t>
  </si>
  <si>
    <t>К.Маркса 19</t>
  </si>
  <si>
    <t>К.Маркса 23</t>
  </si>
  <si>
    <t>К.Маркса 31</t>
  </si>
  <si>
    <t>К.Маркса 32</t>
  </si>
  <si>
    <t>К.Маркса 40</t>
  </si>
  <si>
    <t>Коммунальная 5</t>
  </si>
  <si>
    <t>Коммунальная 7</t>
  </si>
  <si>
    <t>Коммунальная 8</t>
  </si>
  <si>
    <t>Лоскутова 4</t>
  </si>
  <si>
    <t>Спортивная 1</t>
  </si>
  <si>
    <t>Спортивная 1б</t>
  </si>
  <si>
    <t>Спортивная 2</t>
  </si>
  <si>
    <t>Спортивная 2а</t>
  </si>
  <si>
    <t>Спортивная 3</t>
  </si>
  <si>
    <t>Спортивная 4</t>
  </si>
  <si>
    <t>Спортивная 5</t>
  </si>
  <si>
    <t>Спортивная 6</t>
  </si>
  <si>
    <t>Спортивная 8</t>
  </si>
  <si>
    <t>Спортивная 9</t>
  </si>
  <si>
    <t>Спортивная 11</t>
  </si>
  <si>
    <t>Спортивная 13</t>
  </si>
  <si>
    <t>Спортивная 14</t>
  </si>
  <si>
    <t>Спортивная 18</t>
  </si>
  <si>
    <t>Спортивная 26</t>
  </si>
  <si>
    <t xml:space="preserve">Спортивная 28 </t>
  </si>
  <si>
    <t>Школьная 1</t>
  </si>
  <si>
    <t>Школьная 3</t>
  </si>
  <si>
    <t>Советская 1</t>
  </si>
  <si>
    <t>Островского 2</t>
  </si>
  <si>
    <t>Островского 3</t>
  </si>
  <si>
    <t>Островского 8</t>
  </si>
  <si>
    <t>Островского 22</t>
  </si>
  <si>
    <t>Островского 24</t>
  </si>
  <si>
    <t>Островского 25</t>
  </si>
  <si>
    <t>Островского 27</t>
  </si>
  <si>
    <t>Островского 23</t>
  </si>
  <si>
    <t>Куйбышева 3</t>
  </si>
  <si>
    <t>Куйбышева 12</t>
  </si>
  <si>
    <t>Берзина 6</t>
  </si>
  <si>
    <t xml:space="preserve">Заводская 11 </t>
  </si>
  <si>
    <t>Заводская 11а</t>
  </si>
  <si>
    <t>Заводская 18</t>
  </si>
  <si>
    <t>Заводская 1</t>
  </si>
  <si>
    <t>9 Пятилетки 1</t>
  </si>
  <si>
    <t>9 Пятилетки 7-1</t>
  </si>
  <si>
    <t>9 Пятилетки 14</t>
  </si>
  <si>
    <t>Матросова 1а</t>
  </si>
  <si>
    <t>Матросова 36</t>
  </si>
  <si>
    <t>Северная 26</t>
  </si>
  <si>
    <t>Совхозная 4</t>
  </si>
  <si>
    <t>Победы 20</t>
  </si>
  <si>
    <t>Победы 21</t>
  </si>
  <si>
    <t>Победы 23</t>
  </si>
  <si>
    <t>Победы 25</t>
  </si>
  <si>
    <t>Ващенко 30</t>
  </si>
  <si>
    <t>Ващенко 35</t>
  </si>
  <si>
    <t>Геологов 7</t>
  </si>
  <si>
    <t>Геологов 8</t>
  </si>
  <si>
    <t>Геологов 9</t>
  </si>
  <si>
    <t>Геологов 11</t>
  </si>
  <si>
    <t>Геологов 22</t>
  </si>
  <si>
    <t>Геологов 26</t>
  </si>
  <si>
    <t>Лесная 39</t>
  </si>
  <si>
    <t>Лесная 47</t>
  </si>
  <si>
    <t>Лесная 61</t>
  </si>
  <si>
    <t>1 М. Горького 34</t>
  </si>
  <si>
    <t>1 Мая 13-1.2</t>
  </si>
  <si>
    <t>1 Мая 17а</t>
  </si>
  <si>
    <t>1 Мая 21а-1</t>
  </si>
  <si>
    <t>1 Мая 22</t>
  </si>
  <si>
    <t>1 Мая 23</t>
  </si>
  <si>
    <t>1 Мая 25</t>
  </si>
  <si>
    <t>1 Мая 27</t>
  </si>
  <si>
    <t>1 Мая 29</t>
  </si>
  <si>
    <t>1 Мая 31</t>
  </si>
  <si>
    <t>1 Мая 36</t>
  </si>
  <si>
    <t>1 Мая 41</t>
  </si>
  <si>
    <t>7 Ноября 2-3.2</t>
  </si>
  <si>
    <t>7 Ноября 3</t>
  </si>
  <si>
    <t>7 Ноября 12</t>
  </si>
  <si>
    <t>7 Ноября 22</t>
  </si>
  <si>
    <t>8 Марта 10б</t>
  </si>
  <si>
    <t>8 Марта 28</t>
  </si>
  <si>
    <t>Боровая 1</t>
  </si>
  <si>
    <t>Боровая 4</t>
  </si>
  <si>
    <t>Боровая 6</t>
  </si>
  <si>
    <t>Боровая 7</t>
  </si>
  <si>
    <t>Боровая 14</t>
  </si>
  <si>
    <t>Дружбы 6</t>
  </si>
  <si>
    <t>Дружбы 10</t>
  </si>
  <si>
    <t>Железнодорож.11</t>
  </si>
  <si>
    <t>Железнодорож.12</t>
  </si>
  <si>
    <t>Железнодорож.13</t>
  </si>
  <si>
    <t>Железнодорож.14</t>
  </si>
  <si>
    <t>Железнодорож.19-3</t>
  </si>
  <si>
    <t>Жукова 13</t>
  </si>
  <si>
    <t>Маяковского 21</t>
  </si>
  <si>
    <t>Маяковского 25</t>
  </si>
  <si>
    <t>Маяковского 29</t>
  </si>
  <si>
    <t>Мира 5</t>
  </si>
  <si>
    <t>Мира 7</t>
  </si>
  <si>
    <t>Мира 9</t>
  </si>
  <si>
    <t>Мира 11</t>
  </si>
  <si>
    <t>Мира 13</t>
  </si>
  <si>
    <t>Мира 16</t>
  </si>
  <si>
    <t>Мира 17</t>
  </si>
  <si>
    <t>Мира 18</t>
  </si>
  <si>
    <t>Мира 20</t>
  </si>
  <si>
    <t>Мира 22</t>
  </si>
  <si>
    <t>Мира 24</t>
  </si>
  <si>
    <t>Нефтяников 4</t>
  </si>
  <si>
    <t>Нефтяников 6</t>
  </si>
  <si>
    <t>Нефтяников 8</t>
  </si>
  <si>
    <t>Нефтяников 10</t>
  </si>
  <si>
    <t>Нефтяников 12</t>
  </si>
  <si>
    <t>Нефтяников 14</t>
  </si>
  <si>
    <t>Нефтяников 16</t>
  </si>
  <si>
    <t>Нефтяников 18</t>
  </si>
  <si>
    <t>Нефтяников 20</t>
  </si>
  <si>
    <t>Нефтяников 22</t>
  </si>
  <si>
    <t>Окулова 16</t>
  </si>
  <si>
    <t>Пионерская 1а</t>
  </si>
  <si>
    <t>Рабочая 6</t>
  </si>
  <si>
    <t>Рабочая 8</t>
  </si>
  <si>
    <t>Рабочая 14</t>
  </si>
  <si>
    <t>Строителей 1</t>
  </si>
  <si>
    <t>Строителей 2</t>
  </si>
  <si>
    <t>Строителей 2а</t>
  </si>
  <si>
    <t>Строителей 2б</t>
  </si>
  <si>
    <t>Строителей 3</t>
  </si>
  <si>
    <t>Строителей 4</t>
  </si>
  <si>
    <t>Строителей 5</t>
  </si>
  <si>
    <t>Строителей 6</t>
  </si>
  <si>
    <t>Строителей 7</t>
  </si>
  <si>
    <t>Строителей 8</t>
  </si>
  <si>
    <t>Строителей 9</t>
  </si>
  <si>
    <t>Строителей 10</t>
  </si>
  <si>
    <t>Строителей 11</t>
  </si>
  <si>
    <t>Строителей 12</t>
  </si>
  <si>
    <t>Строителей 13</t>
  </si>
  <si>
    <t>Строителей 14</t>
  </si>
  <si>
    <t>Строителей 15</t>
  </si>
  <si>
    <t>Строителей 16</t>
  </si>
  <si>
    <t>Строителей 18</t>
  </si>
  <si>
    <t>Толстого 2</t>
  </si>
  <si>
    <t>Толстого 12а</t>
  </si>
  <si>
    <t>Толстого 17</t>
  </si>
  <si>
    <t>Толстого 19</t>
  </si>
  <si>
    <t>Толстого 20</t>
  </si>
  <si>
    <t>Толстого 21</t>
  </si>
  <si>
    <t>Толстого 26</t>
  </si>
  <si>
    <t>Толстого 27</t>
  </si>
  <si>
    <t>Толстого 31</t>
  </si>
  <si>
    <t>Толстого 32</t>
  </si>
  <si>
    <t>Толстого 33</t>
  </si>
  <si>
    <t>Толстого 34</t>
  </si>
  <si>
    <t>Толстого 35</t>
  </si>
  <si>
    <t>Толстого 36</t>
  </si>
  <si>
    <t>Толстого 37</t>
  </si>
  <si>
    <t>Толстого 38</t>
  </si>
  <si>
    <t>Толстого 39</t>
  </si>
  <si>
    <t>Толстого 41</t>
  </si>
  <si>
    <t>Толстого 42</t>
  </si>
  <si>
    <t>Толстого 44</t>
  </si>
  <si>
    <t>Толстого 46</t>
  </si>
  <si>
    <t>Толстого 48</t>
  </si>
  <si>
    <t>Толстого 50</t>
  </si>
  <si>
    <t>Шевченко 15-1</t>
  </si>
  <si>
    <t>Шевченко 21-1</t>
  </si>
  <si>
    <t>Яборова 3</t>
  </si>
  <si>
    <t>Яборова 6</t>
  </si>
  <si>
    <t>Яборова 8</t>
  </si>
  <si>
    <t>Яборова 10</t>
  </si>
  <si>
    <t>Яборова 12</t>
  </si>
  <si>
    <t>Яборова 15</t>
  </si>
  <si>
    <t>Яборова 17-2</t>
  </si>
  <si>
    <t>Яборова 21</t>
  </si>
  <si>
    <t>Яборова 21а</t>
  </si>
  <si>
    <t>Яборова 23</t>
  </si>
  <si>
    <t>Яборова 25</t>
  </si>
  <si>
    <t>Яборова 27</t>
  </si>
  <si>
    <t>Яковлева 16-2</t>
  </si>
  <si>
    <t>отопление</t>
  </si>
  <si>
    <t xml:space="preserve">___________________________В.Ф.Онопа </t>
  </si>
  <si>
    <t>Гагарина 36</t>
  </si>
  <si>
    <t xml:space="preserve">новая </t>
  </si>
  <si>
    <t>23</t>
  </si>
  <si>
    <t>13-1.</t>
  </si>
  <si>
    <t>8-1.2.3.</t>
  </si>
  <si>
    <t>20-1.</t>
  </si>
  <si>
    <t>%</t>
  </si>
  <si>
    <t>сумма</t>
  </si>
  <si>
    <t>оплата</t>
  </si>
  <si>
    <t>текущего ремонта на 2010 год</t>
  </si>
  <si>
    <t xml:space="preserve">Сосновая </t>
  </si>
  <si>
    <t>План текущего ремонта на 2010 год</t>
  </si>
  <si>
    <t>6а</t>
  </si>
  <si>
    <t xml:space="preserve">Берзина </t>
  </si>
  <si>
    <t>итого по тсж</t>
  </si>
  <si>
    <t>Победы 1</t>
  </si>
  <si>
    <t>Победы</t>
  </si>
  <si>
    <t xml:space="preserve">Береговая </t>
  </si>
  <si>
    <t xml:space="preserve">Коммунистическая </t>
  </si>
  <si>
    <t>Вишерская</t>
  </si>
  <si>
    <t>Красноармейск.</t>
  </si>
  <si>
    <t>итого по ТСЖ</t>
  </si>
  <si>
    <t>22-1.4.</t>
  </si>
  <si>
    <t>12а-1.2</t>
  </si>
  <si>
    <t>итого тсж</t>
  </si>
  <si>
    <t>36-2.</t>
  </si>
  <si>
    <t xml:space="preserve">Толстого </t>
  </si>
  <si>
    <t xml:space="preserve">спортивная </t>
  </si>
  <si>
    <t>9а</t>
  </si>
  <si>
    <t xml:space="preserve">Совктская </t>
  </si>
  <si>
    <t>Советская</t>
  </si>
  <si>
    <t xml:space="preserve">всего </t>
  </si>
  <si>
    <t>год</t>
  </si>
  <si>
    <t>перевл(-)</t>
  </si>
  <si>
    <t>недовл(+)</t>
  </si>
  <si>
    <t>утв.</t>
  </si>
  <si>
    <t>план</t>
  </si>
  <si>
    <t>за мин.</t>
  </si>
  <si>
    <t>"___"_______________2010г.</t>
  </si>
  <si>
    <t>к.маркса 6</t>
  </si>
  <si>
    <t>к.маркса 19</t>
  </si>
  <si>
    <t>Островского 20-1</t>
  </si>
  <si>
    <t>заводская 2</t>
  </si>
  <si>
    <t>заводская 1а</t>
  </si>
  <si>
    <t>заводская 14</t>
  </si>
  <si>
    <t>заводская 16</t>
  </si>
  <si>
    <t>Толстого 15</t>
  </si>
  <si>
    <t>Толстого 29</t>
  </si>
  <si>
    <t>сосновая 2</t>
  </si>
  <si>
    <t>сосновая 4</t>
  </si>
  <si>
    <t>новая 23</t>
  </si>
  <si>
    <t>ТСЖ "Куйбышева 6а"</t>
  </si>
  <si>
    <t>двери  металл.15 шт</t>
  </si>
  <si>
    <t>итого</t>
  </si>
  <si>
    <t>Куйбышева 16</t>
  </si>
  <si>
    <t>Берзина 1.3.5.7</t>
  </si>
  <si>
    <t>ТСЖ Пионер</t>
  </si>
  <si>
    <t>ТСЖ Победы 2</t>
  </si>
  <si>
    <t>ТСЖ Победы 6.8</t>
  </si>
  <si>
    <t>ТСЖ Береговая 5.7</t>
  </si>
  <si>
    <t>ТСЖ Коммунистич .9</t>
  </si>
  <si>
    <t>ТСЖ Школьная 2</t>
  </si>
  <si>
    <t>ТСЖ Десятидворка</t>
  </si>
  <si>
    <t>ТСЖ Дзержинского 25</t>
  </si>
  <si>
    <t>ТСЖ Дзержинского 26</t>
  </si>
  <si>
    <t>ТСЖ Дзержинского 24</t>
  </si>
  <si>
    <t>ТСЖ Толстого 54</t>
  </si>
  <si>
    <t>ТСЖ Лоскутова 1</t>
  </si>
  <si>
    <t>ТСЖ Лоскутова 2</t>
  </si>
  <si>
    <t xml:space="preserve">итого </t>
  </si>
  <si>
    <t>ТСЖ Лоскутова 3</t>
  </si>
  <si>
    <t>ТСЖ Лоскутова 5</t>
  </si>
  <si>
    <t>ТСЖ Лоскутова 7</t>
  </si>
  <si>
    <t>ТСЖ Спортивная 12</t>
  </si>
  <si>
    <t>ТСЖ Спортивная 16</t>
  </si>
  <si>
    <t>ТСЖ Спортивная 20</t>
  </si>
  <si>
    <t>ТСЖ Спортивная 22</t>
  </si>
  <si>
    <t>ТСЖ Спортивная 24</t>
  </si>
  <si>
    <t>ТСЖ Советская 4</t>
  </si>
  <si>
    <t>ТСЖ Советская 5</t>
  </si>
  <si>
    <t>ТСЖ Советская 9а</t>
  </si>
  <si>
    <t>ТСЖ Советская 10</t>
  </si>
  <si>
    <t>ТСЖ Советская 11</t>
  </si>
  <si>
    <t>ТСЖ Советская 12</t>
  </si>
  <si>
    <t>ТСЖ Советская 19</t>
  </si>
  <si>
    <t>ТСЖ Советская  21</t>
  </si>
  <si>
    <t>ТСЖ Советская 17</t>
  </si>
  <si>
    <t>1 кв.</t>
  </si>
  <si>
    <t>К.маркса 20</t>
  </si>
  <si>
    <t>хвс</t>
  </si>
  <si>
    <t>3.3.</t>
  </si>
  <si>
    <t>1кв.</t>
  </si>
  <si>
    <t>отопление вишерская 4</t>
  </si>
  <si>
    <t>дв.блок</t>
  </si>
  <si>
    <t>отопление д.7</t>
  </si>
  <si>
    <t>дым.трубы</t>
  </si>
  <si>
    <t>косм.ремонт подъездов</t>
  </si>
  <si>
    <t>двери металл.</t>
  </si>
  <si>
    <t>2 кв.</t>
  </si>
  <si>
    <t>дымоход д.№ 2</t>
  </si>
  <si>
    <t>прочистка дымохода</t>
  </si>
  <si>
    <t>канализация</t>
  </si>
  <si>
    <t>электроснабжение</t>
  </si>
  <si>
    <t xml:space="preserve">канализация </t>
  </si>
  <si>
    <t>8..9</t>
  </si>
  <si>
    <t>1 к.</t>
  </si>
  <si>
    <t>дверной блок</t>
  </si>
  <si>
    <t>снег с крыши д.6а.8.2</t>
  </si>
  <si>
    <t>1 кв</t>
  </si>
  <si>
    <t>вентиляция</t>
  </si>
  <si>
    <t>Школьная 4</t>
  </si>
  <si>
    <t>ё</t>
  </si>
  <si>
    <t>хвс д.6</t>
  </si>
  <si>
    <t>дымоход</t>
  </si>
  <si>
    <t>изоляция труб</t>
  </si>
  <si>
    <t>вентиляция на чердаке</t>
  </si>
  <si>
    <t>электроснабжение д.2</t>
  </si>
  <si>
    <t>2 дверных блока</t>
  </si>
  <si>
    <t>1 скв.</t>
  </si>
  <si>
    <t xml:space="preserve">косметический ремонт </t>
  </si>
  <si>
    <t>ремонт квартиры</t>
  </si>
  <si>
    <t>дымовые трубы</t>
  </si>
  <si>
    <t xml:space="preserve">отопление </t>
  </si>
  <si>
    <t>дымоходы</t>
  </si>
  <si>
    <t>кровля</t>
  </si>
  <si>
    <t>косметический ремонт</t>
  </si>
  <si>
    <t>дверь с домофоном</t>
  </si>
  <si>
    <t>отопление д.4</t>
  </si>
  <si>
    <t>скамейки 3 шт</t>
  </si>
  <si>
    <t>пол в д. № 6</t>
  </si>
  <si>
    <t>косметиче. ремонт д.№ 7</t>
  </si>
  <si>
    <t>побелка фасада</t>
  </si>
  <si>
    <t>двери домофонные</t>
  </si>
  <si>
    <t>бойлер</t>
  </si>
  <si>
    <t xml:space="preserve">дверь домофонная </t>
  </si>
  <si>
    <t>пу ремонт</t>
  </si>
  <si>
    <t>дверь дерев.д.7</t>
  </si>
  <si>
    <t>ремонт крыши</t>
  </si>
  <si>
    <t>отопление д.№ 5</t>
  </si>
  <si>
    <t>крыша д.№ 5</t>
  </si>
  <si>
    <t xml:space="preserve">фундамент </t>
  </si>
  <si>
    <t>ремонт подъезда</t>
  </si>
  <si>
    <t>венцы кв.6</t>
  </si>
  <si>
    <t>ул.освещение</t>
  </si>
  <si>
    <t>продухи в подвале</t>
  </si>
  <si>
    <t>ремонт пола в кв. 104</t>
  </si>
  <si>
    <t>2кв.</t>
  </si>
  <si>
    <t>дверь с домофоном п.7</t>
  </si>
  <si>
    <t>3 кв.</t>
  </si>
  <si>
    <t>2 к.</t>
  </si>
  <si>
    <t>зап.арматура отоп. Гвс</t>
  </si>
  <si>
    <t>косм.ремонт 3 под.</t>
  </si>
  <si>
    <t>3кв.</t>
  </si>
  <si>
    <t>система ГВС</t>
  </si>
  <si>
    <t>ремонт кровли</t>
  </si>
  <si>
    <t>устройство дорожек у под.</t>
  </si>
  <si>
    <t>прочистка венканалов</t>
  </si>
  <si>
    <t>отопление в подвале</t>
  </si>
  <si>
    <t>стояки хвс</t>
  </si>
  <si>
    <t>ремонт входов в подвал № 2</t>
  </si>
  <si>
    <t>ремонт отмостки</t>
  </si>
  <si>
    <t>козырьки</t>
  </si>
  <si>
    <t>запорная арматура гвс</t>
  </si>
  <si>
    <t>заыпка ям у подъездов</t>
  </si>
  <si>
    <t>заделка окон в подвале</t>
  </si>
  <si>
    <t>вытяжные трубы</t>
  </si>
  <si>
    <t>ремонт в подъездах</t>
  </si>
  <si>
    <t>стояки канализации</t>
  </si>
  <si>
    <t>подливка у подъездов</t>
  </si>
  <si>
    <t>ремонт крыши д.№ 1</t>
  </si>
  <si>
    <t>отопление д. № 5</t>
  </si>
  <si>
    <t>ремонт пола № 7-18</t>
  </si>
  <si>
    <t>водоснабжение д.№ 6.8</t>
  </si>
  <si>
    <t>двери в подъезды и подвалы</t>
  </si>
  <si>
    <t xml:space="preserve">стояки ХВС </t>
  </si>
  <si>
    <t>?</t>
  </si>
  <si>
    <t>чердачное перекрытие</t>
  </si>
  <si>
    <t>слуховые окна</t>
  </si>
  <si>
    <t xml:space="preserve">замена дверей </t>
  </si>
  <si>
    <t>кровля Вишерская 1.2.3.4.5.8.</t>
  </si>
  <si>
    <t>кровля Красноарм. 2.3.4.5.6.6а.7.</t>
  </si>
  <si>
    <t>нет</t>
  </si>
  <si>
    <t xml:space="preserve">8 марта </t>
  </si>
  <si>
    <t xml:space="preserve">жукова </t>
  </si>
  <si>
    <t>ремонт моп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</si>
</sst>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_р_._-;_-@_-"/>
  </numFmts>
  <fonts count="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0" fillId="0" borderId="13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" borderId="7" xfId="0" applyFill="1" applyBorder="1" applyAlignment="1">
      <alignment horizontal="right"/>
    </xf>
    <xf numFmtId="165" fontId="0" fillId="0" borderId="3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3" borderId="7" xfId="0" applyNumberForma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7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9" fontId="0" fillId="2" borderId="5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167" fontId="0" fillId="0" borderId="2" xfId="0" applyNumberFormat="1" applyBorder="1" applyAlignment="1">
      <alignment/>
    </xf>
    <xf numFmtId="0" fontId="0" fillId="2" borderId="8" xfId="0" applyFill="1" applyBorder="1" applyAlignment="1">
      <alignment/>
    </xf>
    <xf numFmtId="167" fontId="0" fillId="0" borderId="1" xfId="0" applyNumberFormat="1" applyBorder="1" applyAlignment="1">
      <alignment/>
    </xf>
    <xf numFmtId="0" fontId="0" fillId="0" borderId="20" xfId="0" applyFill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0" fontId="0" fillId="3" borderId="0" xfId="0" applyFill="1" applyAlignment="1">
      <alignment/>
    </xf>
    <xf numFmtId="165" fontId="0" fillId="3" borderId="3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166" fontId="0" fillId="0" borderId="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6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4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3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0" xfId="0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" xfId="0" applyFont="1" applyBorder="1" applyAlignment="1">
      <alignment/>
    </xf>
    <xf numFmtId="49" fontId="0" fillId="3" borderId="3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ill="1" applyBorder="1" applyAlignment="1">
      <alignment horizontal="left"/>
    </xf>
    <xf numFmtId="167" fontId="0" fillId="0" borderId="3" xfId="0" applyNumberFormat="1" applyFill="1" applyBorder="1" applyAlignment="1">
      <alignment/>
    </xf>
    <xf numFmtId="167" fontId="0" fillId="0" borderId="8" xfId="0" applyNumberFormat="1" applyFill="1" applyBorder="1" applyAlignment="1">
      <alignment/>
    </xf>
    <xf numFmtId="0" fontId="0" fillId="3" borderId="24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25" xfId="0" applyFill="1" applyBorder="1" applyAlignment="1">
      <alignment/>
    </xf>
    <xf numFmtId="0" fontId="0" fillId="3" borderId="23" xfId="0" applyFill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right"/>
    </xf>
    <xf numFmtId="2" fontId="0" fillId="0" borderId="3" xfId="0" applyNumberFormat="1" applyBorder="1" applyAlignment="1">
      <alignment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0" borderId="4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3" borderId="5" xfId="0" applyFont="1" applyFill="1" applyBorder="1" applyAlignment="1">
      <alignment/>
    </xf>
    <xf numFmtId="0" fontId="0" fillId="3" borderId="9" xfId="0" applyFill="1" applyBorder="1" applyAlignment="1">
      <alignment/>
    </xf>
    <xf numFmtId="167" fontId="0" fillId="3" borderId="9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3" fontId="0" fillId="3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3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0" xfId="0" applyNumberFormat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3" borderId="3" xfId="0" applyNumberFormat="1" applyFill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2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5" borderId="3" xfId="0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167" fontId="0" fillId="0" borderId="3" xfId="0" applyNumberFormat="1" applyFont="1" applyBorder="1" applyAlignment="1">
      <alignment/>
    </xf>
    <xf numFmtId="167" fontId="0" fillId="2" borderId="3" xfId="0" applyNumberFormat="1" applyFill="1" applyBorder="1" applyAlignment="1">
      <alignment/>
    </xf>
    <xf numFmtId="165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166" fontId="0" fillId="0" borderId="11" xfId="0" applyNumberFormat="1" applyFill="1" applyBorder="1" applyAlignment="1">
      <alignment horizontal="left"/>
    </xf>
    <xf numFmtId="166" fontId="0" fillId="0" borderId="8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 applyAlignment="1">
      <alignment horizontal="left"/>
    </xf>
    <xf numFmtId="166" fontId="0" fillId="6" borderId="6" xfId="0" applyNumberFormat="1" applyFill="1" applyBorder="1" applyAlignment="1">
      <alignment horizontal="left"/>
    </xf>
    <xf numFmtId="43" fontId="0" fillId="6" borderId="6" xfId="20" applyFill="1" applyBorder="1" applyAlignment="1">
      <alignment horizontal="left"/>
    </xf>
    <xf numFmtId="166" fontId="2" fillId="6" borderId="6" xfId="0" applyNumberFormat="1" applyFont="1" applyFill="1" applyBorder="1" applyAlignment="1">
      <alignment horizontal="left"/>
    </xf>
    <xf numFmtId="169" fontId="0" fillId="6" borderId="6" xfId="2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0" fillId="2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166" fontId="0" fillId="2" borderId="11" xfId="0" applyNumberForma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11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/>
    </xf>
    <xf numFmtId="166" fontId="0" fillId="3" borderId="11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166" fontId="0" fillId="3" borderId="8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/>
    </xf>
    <xf numFmtId="166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/>
    </xf>
    <xf numFmtId="0" fontId="0" fillId="3" borderId="2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/>
    </xf>
    <xf numFmtId="166" fontId="0" fillId="0" borderId="6" xfId="0" applyNumberFormat="1" applyFill="1" applyBorder="1" applyAlignment="1">
      <alignment/>
    </xf>
    <xf numFmtId="0" fontId="0" fillId="3" borderId="9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166" fontId="0" fillId="3" borderId="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1" xfId="0" applyNumberFormat="1" applyFill="1" applyBorder="1" applyAlignment="1">
      <alignment horizontal="left"/>
    </xf>
    <xf numFmtId="166" fontId="0" fillId="3" borderId="8" xfId="0" applyNumberFormat="1" applyFill="1" applyBorder="1" applyAlignment="1">
      <alignment horizontal="left"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4" xfId="0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44" fontId="0" fillId="3" borderId="7" xfId="16" applyFill="1" applyBorder="1" applyAlignment="1">
      <alignment horizontal="left"/>
    </xf>
    <xf numFmtId="44" fontId="0" fillId="3" borderId="8" xfId="16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left"/>
    </xf>
    <xf numFmtId="172" fontId="0" fillId="0" borderId="0" xfId="0" applyNumberFormat="1" applyAlignment="1">
      <alignment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23" xfId="16" applyFont="1" applyBorder="1" applyAlignment="1">
      <alignment horizontal="left"/>
    </xf>
    <xf numFmtId="44" fontId="0" fillId="0" borderId="11" xfId="16" applyFont="1" applyBorder="1" applyAlignment="1">
      <alignment horizontal="left"/>
    </xf>
    <xf numFmtId="44" fontId="0" fillId="0" borderId="24" xfId="16" applyFont="1" applyBorder="1" applyAlignment="1">
      <alignment horizontal="left"/>
    </xf>
    <xf numFmtId="44" fontId="0" fillId="0" borderId="6" xfId="16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2"/>
  <sheetViews>
    <sheetView tabSelected="1" workbookViewId="0" topLeftCell="A188">
      <selection activeCell="D203" sqref="D203:F203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9.125" style="0" hidden="1" customWidth="1"/>
    <col min="6" max="6" width="13.625" style="0" customWidth="1"/>
    <col min="8" max="8" width="12.00390625" style="0" customWidth="1"/>
    <col min="9" max="9" width="10.375" style="0" bestFit="1" customWidth="1"/>
    <col min="10" max="10" width="9.25390625" style="0" bestFit="1" customWidth="1"/>
  </cols>
  <sheetData>
    <row r="1" ht="12.75">
      <c r="E1" t="s">
        <v>86</v>
      </c>
    </row>
    <row r="2" ht="12.75">
      <c r="D2" t="s">
        <v>87</v>
      </c>
    </row>
    <row r="3" ht="12.75">
      <c r="D3" t="s">
        <v>88</v>
      </c>
    </row>
    <row r="4" ht="12.75">
      <c r="D4" t="s">
        <v>336</v>
      </c>
    </row>
    <row r="5" ht="12.75">
      <c r="D5" t="s">
        <v>375</v>
      </c>
    </row>
    <row r="7" spans="1:8" ht="18">
      <c r="A7" s="324" t="s">
        <v>89</v>
      </c>
      <c r="B7" s="325"/>
      <c r="C7" s="325"/>
      <c r="D7" s="325"/>
      <c r="E7" s="325"/>
      <c r="F7" s="325"/>
      <c r="G7" s="325"/>
      <c r="H7" s="326"/>
    </row>
    <row r="8" spans="1:8" ht="15.75">
      <c r="A8" s="327" t="s">
        <v>346</v>
      </c>
      <c r="B8" s="328"/>
      <c r="C8" s="328"/>
      <c r="D8" s="328"/>
      <c r="E8" s="328"/>
      <c r="F8" s="328"/>
      <c r="G8" s="328"/>
      <c r="H8" s="329"/>
    </row>
    <row r="9" spans="2:5" ht="13.5" thickBot="1">
      <c r="B9" s="28"/>
      <c r="C9" s="28"/>
      <c r="D9" s="28"/>
      <c r="E9" s="28"/>
    </row>
    <row r="10" spans="1:8" ht="12.75">
      <c r="A10" s="7" t="s">
        <v>79</v>
      </c>
      <c r="B10" s="373" t="s">
        <v>0</v>
      </c>
      <c r="C10" s="373"/>
      <c r="D10" s="364" t="s">
        <v>83</v>
      </c>
      <c r="E10" s="365"/>
      <c r="F10" s="366"/>
      <c r="G10" s="67" t="s">
        <v>81</v>
      </c>
      <c r="H10" s="94" t="s">
        <v>84</v>
      </c>
    </row>
    <row r="11" spans="1:8" ht="13.5" thickBot="1">
      <c r="A11" s="6" t="s">
        <v>80</v>
      </c>
      <c r="B11" s="77"/>
      <c r="C11" s="77"/>
      <c r="D11" s="367"/>
      <c r="E11" s="368"/>
      <c r="F11" s="369"/>
      <c r="G11" s="21" t="s">
        <v>82</v>
      </c>
      <c r="H11" s="95" t="s">
        <v>85</v>
      </c>
    </row>
    <row r="12" spans="1:8" ht="12.75">
      <c r="A12" s="3"/>
      <c r="B12" s="10"/>
      <c r="D12" s="340"/>
      <c r="E12" s="340"/>
      <c r="F12" s="341"/>
      <c r="G12" s="80"/>
      <c r="H12" s="78"/>
    </row>
    <row r="13" spans="2:8" ht="12.75">
      <c r="B13" s="319" t="s">
        <v>94</v>
      </c>
      <c r="D13" s="340" t="s">
        <v>521</v>
      </c>
      <c r="E13" s="340"/>
      <c r="F13" s="341"/>
      <c r="G13" s="12"/>
      <c r="H13" s="78"/>
    </row>
    <row r="14" spans="2:8" ht="12.75">
      <c r="B14" s="320"/>
      <c r="D14" s="340"/>
      <c r="E14" s="340"/>
      <c r="F14" s="341"/>
      <c r="G14" s="12"/>
      <c r="H14" s="78"/>
    </row>
    <row r="15" spans="1:8" ht="12.75">
      <c r="A15" s="234"/>
      <c r="B15" s="282"/>
      <c r="C15" s="234"/>
      <c r="D15" s="347" t="s">
        <v>390</v>
      </c>
      <c r="E15" s="347"/>
      <c r="F15" s="348"/>
      <c r="G15" s="26"/>
      <c r="H15" s="235">
        <v>2.6</v>
      </c>
    </row>
    <row r="16" spans="1:8" ht="12.75">
      <c r="A16" s="3"/>
      <c r="B16" s="319" t="s">
        <v>95</v>
      </c>
      <c r="D16" s="340" t="s">
        <v>521</v>
      </c>
      <c r="E16" s="340"/>
      <c r="F16" s="341"/>
      <c r="G16" s="12"/>
      <c r="H16" s="78"/>
    </row>
    <row r="17" spans="1:8" ht="12.75">
      <c r="A17" s="7"/>
      <c r="B17" s="320"/>
      <c r="D17" s="340"/>
      <c r="E17" s="340"/>
      <c r="F17" s="341"/>
      <c r="G17" s="80"/>
      <c r="H17" s="78"/>
    </row>
    <row r="18" spans="1:8" ht="12.75">
      <c r="A18" s="236"/>
      <c r="B18" s="283"/>
      <c r="C18" s="234"/>
      <c r="D18" s="347" t="s">
        <v>390</v>
      </c>
      <c r="E18" s="347"/>
      <c r="F18" s="348"/>
      <c r="G18" s="26"/>
      <c r="H18" s="235">
        <v>4</v>
      </c>
    </row>
    <row r="19" spans="1:8" ht="12.75">
      <c r="A19" s="32"/>
      <c r="B19" s="319" t="s">
        <v>96</v>
      </c>
      <c r="C19" s="234"/>
      <c r="D19" s="340" t="s">
        <v>521</v>
      </c>
      <c r="E19" s="340"/>
      <c r="F19" s="341"/>
      <c r="G19" s="79"/>
      <c r="H19" s="82"/>
    </row>
    <row r="20" spans="1:8" ht="12.75">
      <c r="A20" s="53"/>
      <c r="B20" s="320"/>
      <c r="D20" s="336"/>
      <c r="E20" s="337"/>
      <c r="F20" s="338"/>
      <c r="G20" s="80"/>
      <c r="H20" s="105"/>
    </row>
    <row r="21" spans="1:8" ht="12.75">
      <c r="A21" s="121"/>
      <c r="B21" s="239"/>
      <c r="C21" s="74"/>
      <c r="D21" s="347" t="s">
        <v>390</v>
      </c>
      <c r="E21" s="347"/>
      <c r="F21" s="348"/>
      <c r="G21" s="119"/>
      <c r="H21" s="243">
        <v>2.2</v>
      </c>
    </row>
    <row r="22" spans="1:8" ht="12.75">
      <c r="A22" s="31"/>
      <c r="B22" s="319" t="s">
        <v>97</v>
      </c>
      <c r="D22" s="340" t="s">
        <v>521</v>
      </c>
      <c r="E22" s="340"/>
      <c r="F22" s="341"/>
      <c r="G22" s="80"/>
      <c r="H22" s="78"/>
    </row>
    <row r="23" spans="1:8" ht="12.75">
      <c r="A23" s="31"/>
      <c r="B23" s="320"/>
      <c r="D23" s="340"/>
      <c r="E23" s="340"/>
      <c r="F23" s="341"/>
      <c r="G23" s="79"/>
      <c r="H23" s="82"/>
    </row>
    <row r="24" spans="1:8" ht="12.75">
      <c r="A24" s="123"/>
      <c r="B24" s="247"/>
      <c r="C24" s="149"/>
      <c r="D24" s="347" t="s">
        <v>390</v>
      </c>
      <c r="E24" s="347"/>
      <c r="F24" s="348"/>
      <c r="G24" s="153"/>
      <c r="H24" s="244">
        <v>15.9</v>
      </c>
    </row>
    <row r="25" spans="1:8" ht="12.75">
      <c r="A25" s="6"/>
      <c r="B25" s="319" t="s">
        <v>98</v>
      </c>
      <c r="D25" s="337" t="s">
        <v>460</v>
      </c>
      <c r="E25" s="337"/>
      <c r="F25" s="338"/>
      <c r="G25" s="83" t="s">
        <v>424</v>
      </c>
      <c r="H25" s="86">
        <v>3.6</v>
      </c>
    </row>
    <row r="26" spans="1:8" ht="12.75">
      <c r="A26" s="2"/>
      <c r="B26" s="320"/>
      <c r="D26" s="340"/>
      <c r="E26" s="340"/>
      <c r="F26" s="341"/>
      <c r="G26" s="80"/>
      <c r="H26" s="232"/>
    </row>
    <row r="27" spans="1:8" ht="12.75">
      <c r="A27" s="119"/>
      <c r="B27" s="247"/>
      <c r="C27" s="149"/>
      <c r="D27" s="347" t="s">
        <v>390</v>
      </c>
      <c r="E27" s="347"/>
      <c r="F27" s="348"/>
      <c r="G27" s="153"/>
      <c r="H27" s="244">
        <v>8.3</v>
      </c>
    </row>
    <row r="28" spans="1:8" ht="12.75">
      <c r="A28" s="6"/>
      <c r="B28" s="370" t="s">
        <v>99</v>
      </c>
      <c r="D28" s="340" t="s">
        <v>521</v>
      </c>
      <c r="E28" s="340"/>
      <c r="F28" s="341"/>
      <c r="G28" s="80"/>
      <c r="H28" s="86"/>
    </row>
    <row r="29" spans="1:8" ht="12.75">
      <c r="A29" s="6"/>
      <c r="B29" s="371"/>
      <c r="D29" s="340"/>
      <c r="E29" s="340"/>
      <c r="F29" s="341"/>
      <c r="G29" s="80"/>
      <c r="H29" s="86"/>
    </row>
    <row r="30" spans="1:8" ht="12.75">
      <c r="A30" s="132"/>
      <c r="B30" s="284"/>
      <c r="C30" s="74"/>
      <c r="D30" s="347" t="s">
        <v>390</v>
      </c>
      <c r="E30" s="347"/>
      <c r="F30" s="348"/>
      <c r="G30" s="242"/>
      <c r="H30" s="245">
        <v>7.9</v>
      </c>
    </row>
    <row r="31" spans="1:8" ht="12.75">
      <c r="A31" s="3"/>
      <c r="B31" s="370" t="s">
        <v>100</v>
      </c>
      <c r="D31" s="340" t="s">
        <v>521</v>
      </c>
      <c r="E31" s="340"/>
      <c r="F31" s="341"/>
      <c r="G31" s="12"/>
      <c r="H31" s="78"/>
    </row>
    <row r="32" spans="1:8" ht="12.75">
      <c r="A32" s="7"/>
      <c r="B32" s="371"/>
      <c r="D32" s="340"/>
      <c r="E32" s="340"/>
      <c r="F32" s="341"/>
      <c r="G32" s="80"/>
      <c r="H32" s="78"/>
    </row>
    <row r="33" spans="1:8" ht="12.75">
      <c r="A33" s="119"/>
      <c r="B33" s="285"/>
      <c r="C33" s="149"/>
      <c r="D33" s="347" t="s">
        <v>390</v>
      </c>
      <c r="E33" s="347"/>
      <c r="F33" s="348"/>
      <c r="G33" s="153"/>
      <c r="H33" s="244">
        <v>6.9</v>
      </c>
    </row>
    <row r="34" spans="1:8" ht="12.75">
      <c r="A34" s="6"/>
      <c r="B34" s="370" t="s">
        <v>101</v>
      </c>
      <c r="D34" s="340" t="s">
        <v>521</v>
      </c>
      <c r="E34" s="340"/>
      <c r="F34" s="341"/>
      <c r="G34" s="80"/>
      <c r="H34" s="86"/>
    </row>
    <row r="35" spans="1:8" ht="12.75">
      <c r="A35" s="2"/>
      <c r="B35" s="371"/>
      <c r="D35" s="340"/>
      <c r="E35" s="340"/>
      <c r="F35" s="341"/>
      <c r="G35" s="80"/>
      <c r="H35" s="86"/>
    </row>
    <row r="36" spans="1:8" ht="12.75">
      <c r="A36" s="119"/>
      <c r="B36" s="285"/>
      <c r="C36" s="149"/>
      <c r="D36" s="347" t="s">
        <v>390</v>
      </c>
      <c r="E36" s="347"/>
      <c r="F36" s="348"/>
      <c r="G36" s="153"/>
      <c r="H36" s="244">
        <v>9.3</v>
      </c>
    </row>
    <row r="37" spans="1:8" ht="12.75">
      <c r="A37" s="96"/>
      <c r="B37" s="370" t="s">
        <v>102</v>
      </c>
      <c r="D37" s="336" t="s">
        <v>90</v>
      </c>
      <c r="E37" s="337"/>
      <c r="F37" s="338"/>
      <c r="G37" s="83" t="s">
        <v>424</v>
      </c>
      <c r="H37" s="105">
        <v>0.5</v>
      </c>
    </row>
    <row r="38" spans="1:8" ht="12.75">
      <c r="A38" s="96"/>
      <c r="B38" s="371"/>
      <c r="D38" s="340" t="s">
        <v>458</v>
      </c>
      <c r="E38" s="340"/>
      <c r="F38" s="341"/>
      <c r="G38" s="4" t="s">
        <v>424</v>
      </c>
      <c r="H38" s="207">
        <v>14.8</v>
      </c>
    </row>
    <row r="39" spans="1:8" ht="12.75">
      <c r="A39" s="121"/>
      <c r="B39" s="285"/>
      <c r="C39" s="149"/>
      <c r="D39" s="347" t="s">
        <v>390</v>
      </c>
      <c r="E39" s="347"/>
      <c r="F39" s="348"/>
      <c r="G39" s="119"/>
      <c r="H39" s="248">
        <v>12.7</v>
      </c>
    </row>
    <row r="40" spans="1:8" ht="12.75">
      <c r="A40" s="6"/>
      <c r="B40" s="370" t="s">
        <v>103</v>
      </c>
      <c r="D40" s="340" t="s">
        <v>521</v>
      </c>
      <c r="E40" s="340"/>
      <c r="F40" s="341"/>
      <c r="G40" s="83"/>
      <c r="H40" s="86"/>
    </row>
    <row r="41" spans="1:8" ht="12.75">
      <c r="A41" s="2"/>
      <c r="B41" s="371"/>
      <c r="D41" s="340"/>
      <c r="E41" s="340"/>
      <c r="F41" s="341"/>
      <c r="G41" s="4"/>
      <c r="H41" s="86"/>
    </row>
    <row r="42" spans="1:8" ht="12.75">
      <c r="A42" s="119"/>
      <c r="B42" s="285"/>
      <c r="C42" s="149"/>
      <c r="D42" s="347" t="s">
        <v>390</v>
      </c>
      <c r="E42" s="347"/>
      <c r="F42" s="348"/>
      <c r="G42" s="119"/>
      <c r="H42" s="244">
        <v>13.2</v>
      </c>
    </row>
    <row r="43" spans="1:8" ht="12.75">
      <c r="A43" s="6"/>
      <c r="B43" s="370" t="s">
        <v>104</v>
      </c>
      <c r="D43" s="336" t="s">
        <v>439</v>
      </c>
      <c r="E43" s="337"/>
      <c r="F43" s="338"/>
      <c r="G43" s="83" t="s">
        <v>424</v>
      </c>
      <c r="H43" s="86">
        <v>0.4</v>
      </c>
    </row>
    <row r="44" spans="1:8" ht="12.75">
      <c r="A44" s="2"/>
      <c r="B44" s="371"/>
      <c r="D44" s="340"/>
      <c r="E44" s="340"/>
      <c r="F44" s="341"/>
      <c r="G44" s="4"/>
      <c r="H44" s="86"/>
    </row>
    <row r="45" spans="1:8" ht="12.75">
      <c r="A45" s="119"/>
      <c r="B45" s="285"/>
      <c r="C45" s="149"/>
      <c r="D45" s="347" t="s">
        <v>390</v>
      </c>
      <c r="E45" s="347"/>
      <c r="F45" s="348"/>
      <c r="G45" s="119"/>
      <c r="H45" s="244">
        <v>22.3</v>
      </c>
    </row>
    <row r="46" spans="1:8" ht="12.75">
      <c r="A46" s="6"/>
      <c r="B46" s="374" t="s">
        <v>105</v>
      </c>
      <c r="D46" s="340" t="s">
        <v>426</v>
      </c>
      <c r="E46" s="340"/>
      <c r="F46" s="341"/>
      <c r="G46" s="83" t="s">
        <v>424</v>
      </c>
      <c r="H46" s="86" t="s">
        <v>427</v>
      </c>
    </row>
    <row r="47" spans="1:8" ht="12.75">
      <c r="A47" s="3"/>
      <c r="B47" s="371"/>
      <c r="D47" s="340"/>
      <c r="E47" s="340"/>
      <c r="F47" s="341"/>
      <c r="G47" s="12"/>
      <c r="H47" s="78"/>
    </row>
    <row r="48" spans="1:8" ht="12.75">
      <c r="A48" s="233"/>
      <c r="B48" s="286"/>
      <c r="C48" s="234"/>
      <c r="D48" s="347" t="s">
        <v>390</v>
      </c>
      <c r="E48" s="347"/>
      <c r="F48" s="348"/>
      <c r="G48" s="26"/>
      <c r="H48" s="235">
        <v>9.4</v>
      </c>
    </row>
    <row r="49" spans="1:8" ht="12.75">
      <c r="A49" s="71"/>
      <c r="B49" s="319" t="s">
        <v>106</v>
      </c>
      <c r="D49" s="339" t="s">
        <v>474</v>
      </c>
      <c r="E49" s="340"/>
      <c r="F49" s="341"/>
      <c r="G49" s="12" t="s">
        <v>435</v>
      </c>
      <c r="H49" s="78">
        <v>1.5</v>
      </c>
    </row>
    <row r="50" spans="1:8" ht="12.75">
      <c r="A50" s="71"/>
      <c r="B50" s="320"/>
      <c r="D50" s="340" t="s">
        <v>479</v>
      </c>
      <c r="E50" s="340"/>
      <c r="F50" s="341"/>
      <c r="G50" s="32"/>
      <c r="H50" s="78"/>
    </row>
    <row r="51" spans="1:8" ht="12.75">
      <c r="A51" s="123"/>
      <c r="B51" s="272"/>
      <c r="C51" s="149"/>
      <c r="D51" s="347" t="s">
        <v>390</v>
      </c>
      <c r="E51" s="347"/>
      <c r="F51" s="348"/>
      <c r="G51" s="119"/>
      <c r="H51" s="244">
        <v>16.1</v>
      </c>
    </row>
    <row r="52" spans="1:8" ht="12.75">
      <c r="A52" s="261"/>
      <c r="B52" s="319" t="s">
        <v>337</v>
      </c>
      <c r="D52" s="340" t="s">
        <v>335</v>
      </c>
      <c r="E52" s="340"/>
      <c r="F52" s="341"/>
      <c r="G52" s="83" t="s">
        <v>424</v>
      </c>
      <c r="H52" s="105">
        <v>0.6</v>
      </c>
    </row>
    <row r="53" spans="1:8" ht="12.75">
      <c r="A53" s="261"/>
      <c r="B53" s="320"/>
      <c r="D53" s="340"/>
      <c r="E53" s="340"/>
      <c r="F53" s="341"/>
      <c r="G53" s="4"/>
      <c r="H53" s="207"/>
    </row>
    <row r="54" spans="1:8" ht="12.75">
      <c r="A54" s="47"/>
      <c r="B54" s="272"/>
      <c r="C54" s="149"/>
      <c r="D54" s="347" t="s">
        <v>390</v>
      </c>
      <c r="E54" s="347"/>
      <c r="F54" s="348"/>
      <c r="G54" s="119"/>
      <c r="H54" s="248">
        <v>4.8</v>
      </c>
    </row>
    <row r="55" spans="1:8" ht="12.75">
      <c r="A55" s="262"/>
      <c r="B55" s="319" t="s">
        <v>107</v>
      </c>
      <c r="D55" s="340" t="s">
        <v>521</v>
      </c>
      <c r="E55" s="340"/>
      <c r="F55" s="341"/>
      <c r="G55" s="83"/>
      <c r="H55" s="86"/>
    </row>
    <row r="56" spans="1:8" ht="12.75">
      <c r="A56" s="217"/>
      <c r="B56" s="320"/>
      <c r="D56" s="340"/>
      <c r="E56" s="340"/>
      <c r="F56" s="341"/>
      <c r="G56" s="4"/>
      <c r="H56" s="86"/>
    </row>
    <row r="57" spans="1:8" ht="12.75">
      <c r="A57" s="123"/>
      <c r="B57" s="272"/>
      <c r="C57" s="149"/>
      <c r="D57" s="347" t="s">
        <v>390</v>
      </c>
      <c r="E57" s="347"/>
      <c r="F57" s="348"/>
      <c r="G57" s="119"/>
      <c r="H57" s="244">
        <v>21.2</v>
      </c>
    </row>
    <row r="58" spans="1:8" ht="12.75">
      <c r="A58" s="71"/>
      <c r="B58" s="319" t="s">
        <v>108</v>
      </c>
      <c r="D58" s="340" t="s">
        <v>521</v>
      </c>
      <c r="E58" s="340"/>
      <c r="F58" s="341"/>
      <c r="G58" s="83"/>
      <c r="H58" s="86"/>
    </row>
    <row r="59" spans="1:8" ht="12.75">
      <c r="A59" s="71"/>
      <c r="B59" s="320"/>
      <c r="D59" s="340"/>
      <c r="E59" s="340"/>
      <c r="F59" s="341"/>
      <c r="G59" s="4"/>
      <c r="H59" s="86"/>
    </row>
    <row r="60" spans="1:8" ht="12.75">
      <c r="A60" s="123"/>
      <c r="B60" s="272"/>
      <c r="C60" s="149"/>
      <c r="D60" s="347" t="s">
        <v>390</v>
      </c>
      <c r="E60" s="347"/>
      <c r="F60" s="348"/>
      <c r="G60" s="119"/>
      <c r="H60" s="244">
        <v>19.7</v>
      </c>
    </row>
    <row r="61" spans="1:8" ht="12.75">
      <c r="A61" s="262"/>
      <c r="B61" s="319" t="s">
        <v>109</v>
      </c>
      <c r="D61" s="340" t="s">
        <v>521</v>
      </c>
      <c r="E61" s="340"/>
      <c r="F61" s="341"/>
      <c r="G61" s="83"/>
      <c r="H61" s="86">
        <v>0</v>
      </c>
    </row>
    <row r="62" spans="1:8" ht="12.75">
      <c r="A62" s="217"/>
      <c r="B62" s="320"/>
      <c r="D62" s="340"/>
      <c r="E62" s="340"/>
      <c r="F62" s="341"/>
      <c r="G62" s="4"/>
      <c r="H62" s="86"/>
    </row>
    <row r="63" spans="1:8" ht="12.75">
      <c r="A63" s="123"/>
      <c r="B63" s="272"/>
      <c r="C63" s="149"/>
      <c r="D63" s="347" t="s">
        <v>390</v>
      </c>
      <c r="E63" s="347"/>
      <c r="F63" s="348"/>
      <c r="G63" s="119"/>
      <c r="H63" s="244"/>
    </row>
    <row r="64" spans="1:8" ht="12.75">
      <c r="A64" s="262"/>
      <c r="B64" s="319" t="s">
        <v>110</v>
      </c>
      <c r="C64" s="89"/>
      <c r="D64" s="340" t="s">
        <v>521</v>
      </c>
      <c r="E64" s="340"/>
      <c r="F64" s="341"/>
      <c r="G64" s="83"/>
      <c r="H64" s="86">
        <v>5.9</v>
      </c>
    </row>
    <row r="65" spans="1:8" ht="12.75">
      <c r="A65" s="217"/>
      <c r="B65" s="320"/>
      <c r="C65" s="1"/>
      <c r="D65" s="340"/>
      <c r="E65" s="340"/>
      <c r="F65" s="341"/>
      <c r="G65" s="83"/>
      <c r="H65" s="86"/>
    </row>
    <row r="66" spans="1:8" ht="12.75">
      <c r="A66" s="122"/>
      <c r="B66" s="292"/>
      <c r="C66" s="288"/>
      <c r="D66" s="347" t="s">
        <v>390</v>
      </c>
      <c r="E66" s="347"/>
      <c r="F66" s="348"/>
      <c r="G66" s="132"/>
      <c r="H66" s="245"/>
    </row>
    <row r="67" spans="1:8" ht="12.75">
      <c r="A67" s="71"/>
      <c r="B67" s="319" t="s">
        <v>111</v>
      </c>
      <c r="C67" s="23"/>
      <c r="D67" s="340" t="s">
        <v>521</v>
      </c>
      <c r="E67" s="340"/>
      <c r="F67" s="341"/>
      <c r="G67" s="12"/>
      <c r="H67" s="78">
        <v>10.1</v>
      </c>
    </row>
    <row r="68" spans="1:8" ht="12.75">
      <c r="A68" s="71"/>
      <c r="B68" s="320"/>
      <c r="C68" s="23"/>
      <c r="D68" s="340"/>
      <c r="E68" s="340"/>
      <c r="F68" s="341"/>
      <c r="G68" s="32"/>
      <c r="H68" s="78"/>
    </row>
    <row r="69" spans="1:8" ht="12.75">
      <c r="A69" s="123"/>
      <c r="B69" s="272"/>
      <c r="C69" s="247"/>
      <c r="D69" s="347" t="s">
        <v>390</v>
      </c>
      <c r="E69" s="347"/>
      <c r="F69" s="348"/>
      <c r="G69" s="119"/>
      <c r="H69" s="244"/>
    </row>
    <row r="70" spans="1:8" ht="12.75">
      <c r="A70" s="289"/>
      <c r="B70" s="319" t="s">
        <v>112</v>
      </c>
      <c r="C70" s="23"/>
      <c r="D70" s="340" t="s">
        <v>521</v>
      </c>
      <c r="E70" s="340"/>
      <c r="F70" s="341"/>
      <c r="G70" s="83"/>
      <c r="H70" s="86"/>
    </row>
    <row r="71" spans="1:8" ht="12.75">
      <c r="A71" s="261"/>
      <c r="B71" s="360"/>
      <c r="C71" s="23"/>
      <c r="D71" s="340"/>
      <c r="E71" s="340"/>
      <c r="F71" s="341"/>
      <c r="G71" s="83"/>
      <c r="H71" s="86"/>
    </row>
    <row r="72" spans="1:8" ht="12.75">
      <c r="A72" s="290"/>
      <c r="B72" s="269"/>
      <c r="C72" s="239"/>
      <c r="D72" s="347" t="s">
        <v>390</v>
      </c>
      <c r="E72" s="347"/>
      <c r="F72" s="348"/>
      <c r="G72" s="132"/>
      <c r="H72" s="245"/>
    </row>
    <row r="73" spans="1:8" ht="12.75">
      <c r="A73" s="112"/>
      <c r="B73" s="358" t="s">
        <v>113</v>
      </c>
      <c r="C73" s="359"/>
      <c r="D73" s="339" t="s">
        <v>90</v>
      </c>
      <c r="E73" s="340"/>
      <c r="F73" s="341"/>
      <c r="G73" s="12" t="s">
        <v>424</v>
      </c>
      <c r="H73" s="93">
        <v>0.6</v>
      </c>
    </row>
    <row r="74" spans="1:8" ht="12.75">
      <c r="A74" s="112"/>
      <c r="B74" s="361"/>
      <c r="C74" s="362"/>
      <c r="D74" s="340" t="s">
        <v>521</v>
      </c>
      <c r="E74" s="340"/>
      <c r="F74" s="341"/>
      <c r="G74" s="12"/>
      <c r="H74" s="93"/>
    </row>
    <row r="75" spans="1:8" ht="12.75">
      <c r="A75" s="112"/>
      <c r="B75" s="357"/>
      <c r="C75" s="323"/>
      <c r="D75" s="339"/>
      <c r="E75" s="340"/>
      <c r="F75" s="341"/>
      <c r="G75" s="12"/>
      <c r="H75" s="93"/>
    </row>
    <row r="76" spans="1:8" ht="12.75">
      <c r="A76" s="47"/>
      <c r="B76" s="56"/>
      <c r="C76" s="247"/>
      <c r="D76" s="363" t="s">
        <v>390</v>
      </c>
      <c r="E76" s="347"/>
      <c r="F76" s="348"/>
      <c r="G76" s="119"/>
      <c r="H76" s="252">
        <v>37.4</v>
      </c>
    </row>
    <row r="77" spans="1:8" ht="12.75">
      <c r="A77" s="291"/>
      <c r="B77" s="358" t="s">
        <v>114</v>
      </c>
      <c r="C77" s="359"/>
      <c r="D77" s="339" t="s">
        <v>443</v>
      </c>
      <c r="E77" s="340"/>
      <c r="F77" s="341"/>
      <c r="G77" s="12" t="s">
        <v>424</v>
      </c>
      <c r="H77" s="93">
        <v>8</v>
      </c>
    </row>
    <row r="78" spans="1:8" ht="12.75">
      <c r="A78" s="291"/>
      <c r="B78" s="357"/>
      <c r="C78" s="323"/>
      <c r="D78" s="339" t="s">
        <v>90</v>
      </c>
      <c r="E78" s="340"/>
      <c r="F78" s="341"/>
      <c r="G78" s="12" t="s">
        <v>424</v>
      </c>
      <c r="H78" s="93">
        <v>0.6</v>
      </c>
    </row>
    <row r="79" spans="1:8" ht="12.75">
      <c r="A79" s="121"/>
      <c r="B79" s="56"/>
      <c r="C79" s="247"/>
      <c r="D79" s="363" t="s">
        <v>390</v>
      </c>
      <c r="E79" s="347"/>
      <c r="F79" s="348"/>
      <c r="G79" s="119"/>
      <c r="H79" s="252">
        <v>43.3</v>
      </c>
    </row>
    <row r="80" spans="1:8" ht="12.75">
      <c r="A80" s="99"/>
      <c r="B80" s="303" t="s">
        <v>115</v>
      </c>
      <c r="C80" s="307"/>
      <c r="D80" s="339" t="s">
        <v>90</v>
      </c>
      <c r="E80" s="340"/>
      <c r="F80" s="341"/>
      <c r="G80" s="12" t="s">
        <v>424</v>
      </c>
      <c r="H80" s="93">
        <v>0.6</v>
      </c>
    </row>
    <row r="81" spans="1:8" ht="12.75">
      <c r="A81" s="109"/>
      <c r="B81" s="304"/>
      <c r="C81" s="308"/>
      <c r="D81" s="339"/>
      <c r="E81" s="340"/>
      <c r="F81" s="341"/>
      <c r="G81" s="12"/>
      <c r="H81" s="105"/>
    </row>
    <row r="82" spans="1:8" ht="12.75">
      <c r="A82" s="253"/>
      <c r="B82" s="259"/>
      <c r="C82" s="288"/>
      <c r="D82" s="363" t="s">
        <v>390</v>
      </c>
      <c r="E82" s="347"/>
      <c r="F82" s="348"/>
      <c r="G82" s="119"/>
      <c r="H82" s="252">
        <v>29.8</v>
      </c>
    </row>
    <row r="83" spans="1:8" ht="12.75">
      <c r="A83" s="53"/>
      <c r="B83" s="303" t="s">
        <v>116</v>
      </c>
      <c r="C83" s="27"/>
      <c r="D83" s="339" t="s">
        <v>426</v>
      </c>
      <c r="E83" s="340"/>
      <c r="F83" s="341"/>
      <c r="G83" s="12" t="s">
        <v>424</v>
      </c>
      <c r="H83" s="93">
        <v>2.5</v>
      </c>
    </row>
    <row r="84" spans="1:8" ht="12.75">
      <c r="A84" s="96"/>
      <c r="B84" s="304"/>
      <c r="C84" s="43"/>
      <c r="D84" s="339"/>
      <c r="E84" s="340"/>
      <c r="F84" s="341"/>
      <c r="G84" s="80"/>
      <c r="H84" s="105"/>
    </row>
    <row r="85" spans="1:8" ht="12.75">
      <c r="A85" s="250"/>
      <c r="B85" s="254"/>
      <c r="C85" s="255"/>
      <c r="D85" s="347" t="s">
        <v>390</v>
      </c>
      <c r="E85" s="347"/>
      <c r="F85" s="348"/>
      <c r="G85" s="119"/>
      <c r="H85" s="252">
        <v>26.4</v>
      </c>
    </row>
    <row r="86" spans="1:8" ht="12.75">
      <c r="A86" s="53"/>
      <c r="B86" s="303" t="s">
        <v>117</v>
      </c>
      <c r="C86" s="307"/>
      <c r="D86" s="340" t="s">
        <v>521</v>
      </c>
      <c r="E86" s="340"/>
      <c r="F86" s="341"/>
      <c r="G86" s="80"/>
      <c r="H86" s="105"/>
    </row>
    <row r="87" spans="1:8" ht="12.75">
      <c r="A87" s="96"/>
      <c r="B87" s="311"/>
      <c r="C87" s="312"/>
      <c r="D87" s="339"/>
      <c r="E87" s="340"/>
      <c r="F87" s="341"/>
      <c r="G87" s="12"/>
      <c r="H87" s="110"/>
    </row>
    <row r="88" spans="1:8" ht="12.75">
      <c r="A88" s="250"/>
      <c r="B88" s="259"/>
      <c r="C88" s="288"/>
      <c r="D88" s="347" t="s">
        <v>390</v>
      </c>
      <c r="E88" s="347"/>
      <c r="F88" s="348"/>
      <c r="G88" s="132"/>
      <c r="H88" s="257">
        <v>29.2</v>
      </c>
    </row>
    <row r="89" spans="1:8" ht="12.75">
      <c r="A89" s="53"/>
      <c r="B89" s="303" t="s">
        <v>118</v>
      </c>
      <c r="C89" s="307"/>
      <c r="D89" s="339" t="s">
        <v>437</v>
      </c>
      <c r="E89" s="340"/>
      <c r="F89" s="341"/>
      <c r="G89" s="12" t="s">
        <v>424</v>
      </c>
      <c r="H89" s="93">
        <v>1.7</v>
      </c>
    </row>
    <row r="90" spans="1:8" ht="12.75">
      <c r="A90" s="53"/>
      <c r="B90" s="304"/>
      <c r="C90" s="308"/>
      <c r="D90" s="339"/>
      <c r="E90" s="340"/>
      <c r="F90" s="341"/>
      <c r="G90" s="79"/>
      <c r="H90" s="93"/>
    </row>
    <row r="91" spans="1:8" ht="12.75">
      <c r="A91" s="121"/>
      <c r="B91" s="56"/>
      <c r="C91" s="247"/>
      <c r="D91" s="347" t="s">
        <v>390</v>
      </c>
      <c r="E91" s="347"/>
      <c r="F91" s="348"/>
      <c r="G91" s="153"/>
      <c r="H91" s="252">
        <v>19.4</v>
      </c>
    </row>
    <row r="92" spans="1:8" ht="12.75">
      <c r="A92" s="109"/>
      <c r="B92" s="303" t="s">
        <v>119</v>
      </c>
      <c r="C92" s="307"/>
      <c r="D92" s="340" t="s">
        <v>521</v>
      </c>
      <c r="E92" s="340"/>
      <c r="F92" s="341"/>
      <c r="G92" s="83"/>
      <c r="H92" s="105"/>
    </row>
    <row r="93" spans="1:8" ht="12.75">
      <c r="A93" s="109"/>
      <c r="B93" s="304"/>
      <c r="C93" s="308"/>
      <c r="D93" s="339"/>
      <c r="E93" s="340"/>
      <c r="F93" s="341"/>
      <c r="G93" s="85"/>
      <c r="H93" s="105"/>
    </row>
    <row r="94" spans="1:8" ht="12.75">
      <c r="A94" s="121"/>
      <c r="B94" s="56"/>
      <c r="C94" s="247"/>
      <c r="D94" s="347" t="s">
        <v>390</v>
      </c>
      <c r="E94" s="347"/>
      <c r="F94" s="348"/>
      <c r="G94" s="153"/>
      <c r="H94" s="252">
        <v>29.3</v>
      </c>
    </row>
    <row r="95" spans="1:8" ht="12.75">
      <c r="A95" s="53"/>
      <c r="B95" s="313" t="s">
        <v>120</v>
      </c>
      <c r="C95" s="314"/>
      <c r="D95" s="339" t="s">
        <v>439</v>
      </c>
      <c r="E95" s="340"/>
      <c r="F95" s="341"/>
      <c r="G95" s="12" t="s">
        <v>424</v>
      </c>
      <c r="H95" s="93">
        <v>0.2</v>
      </c>
    </row>
    <row r="96" spans="1:8" ht="12.75">
      <c r="A96" s="53"/>
      <c r="B96" s="315"/>
      <c r="C96" s="316"/>
      <c r="D96" s="339"/>
      <c r="E96" s="340"/>
      <c r="F96" s="341"/>
      <c r="G96" s="12"/>
      <c r="H96" s="93"/>
    </row>
    <row r="97" spans="1:8" ht="12.75">
      <c r="A97" s="121"/>
      <c r="B97" s="293"/>
      <c r="C97" s="294"/>
      <c r="D97" s="347" t="s">
        <v>390</v>
      </c>
      <c r="E97" s="347"/>
      <c r="F97" s="348"/>
      <c r="G97" s="119"/>
      <c r="H97" s="252">
        <v>27.4</v>
      </c>
    </row>
    <row r="98" spans="1:8" ht="12.75">
      <c r="A98" s="218"/>
      <c r="B98" s="358" t="s">
        <v>121</v>
      </c>
      <c r="C98" s="359"/>
      <c r="D98" s="340" t="s">
        <v>521</v>
      </c>
      <c r="E98" s="340"/>
      <c r="F98" s="341"/>
      <c r="G98" s="32"/>
      <c r="H98" s="93"/>
    </row>
    <row r="99" spans="1:8" ht="12.75">
      <c r="A99" s="218"/>
      <c r="B99" s="357"/>
      <c r="C99" s="323"/>
      <c r="D99" s="339"/>
      <c r="E99" s="340"/>
      <c r="F99" s="341"/>
      <c r="G99" s="84"/>
      <c r="H99" s="93"/>
    </row>
    <row r="100" spans="1:8" ht="12.75">
      <c r="A100" s="121"/>
      <c r="B100" s="56"/>
      <c r="C100" s="247"/>
      <c r="D100" s="347" t="s">
        <v>390</v>
      </c>
      <c r="E100" s="347"/>
      <c r="F100" s="348"/>
      <c r="G100" s="153"/>
      <c r="H100" s="252">
        <v>23.1</v>
      </c>
    </row>
    <row r="101" spans="1:8" ht="12.75">
      <c r="A101" s="99"/>
      <c r="B101" s="303" t="s">
        <v>122</v>
      </c>
      <c r="C101" s="307"/>
      <c r="D101" s="339" t="s">
        <v>90</v>
      </c>
      <c r="E101" s="340"/>
      <c r="F101" s="341"/>
      <c r="G101" s="12" t="s">
        <v>424</v>
      </c>
      <c r="H101" s="93">
        <v>1.2</v>
      </c>
    </row>
    <row r="102" spans="1:8" ht="12.75">
      <c r="A102" s="99"/>
      <c r="B102" s="304"/>
      <c r="C102" s="308"/>
      <c r="D102" s="339"/>
      <c r="E102" s="340"/>
      <c r="F102" s="341"/>
      <c r="G102" s="79"/>
      <c r="H102" s="93"/>
    </row>
    <row r="103" spans="1:8" ht="12.75">
      <c r="A103" s="121"/>
      <c r="B103" s="56"/>
      <c r="C103" s="247"/>
      <c r="D103" s="347" t="s">
        <v>390</v>
      </c>
      <c r="E103" s="347"/>
      <c r="F103" s="348"/>
      <c r="G103" s="153"/>
      <c r="H103" s="252">
        <v>32.3</v>
      </c>
    </row>
    <row r="104" spans="1:8" ht="12.75">
      <c r="A104" s="109"/>
      <c r="B104" s="303" t="s">
        <v>123</v>
      </c>
      <c r="C104" s="307"/>
      <c r="D104" s="340" t="s">
        <v>521</v>
      </c>
      <c r="E104" s="340"/>
      <c r="F104" s="341"/>
      <c r="G104" s="85"/>
      <c r="H104" s="105"/>
    </row>
    <row r="105" spans="1:8" ht="12.75">
      <c r="A105" s="109"/>
      <c r="B105" s="304"/>
      <c r="C105" s="308"/>
      <c r="D105" s="339"/>
      <c r="E105" s="340"/>
      <c r="F105" s="341"/>
      <c r="G105" s="85"/>
      <c r="H105" s="105"/>
    </row>
    <row r="106" spans="1:8" ht="12.75">
      <c r="A106" s="253"/>
      <c r="B106" s="259"/>
      <c r="C106" s="288"/>
      <c r="D106" s="347" t="s">
        <v>390</v>
      </c>
      <c r="E106" s="347"/>
      <c r="F106" s="348"/>
      <c r="G106" s="153"/>
      <c r="H106" s="257">
        <v>27.9</v>
      </c>
    </row>
    <row r="107" spans="1:8" ht="12.75">
      <c r="A107" s="99"/>
      <c r="B107" s="303" t="s">
        <v>124</v>
      </c>
      <c r="C107" s="307"/>
      <c r="D107" s="340" t="s">
        <v>521</v>
      </c>
      <c r="E107" s="340"/>
      <c r="F107" s="341"/>
      <c r="G107" s="79"/>
      <c r="H107" s="93"/>
    </row>
    <row r="108" spans="1:8" ht="12.75">
      <c r="A108" s="99"/>
      <c r="B108" s="304"/>
      <c r="C108" s="308"/>
      <c r="D108" s="339"/>
      <c r="E108" s="340"/>
      <c r="F108" s="341"/>
      <c r="G108" s="79"/>
      <c r="H108" s="93"/>
    </row>
    <row r="109" spans="1:8" ht="12.75">
      <c r="A109" s="121"/>
      <c r="B109" s="56"/>
      <c r="C109" s="247"/>
      <c r="D109" s="347" t="s">
        <v>390</v>
      </c>
      <c r="E109" s="347"/>
      <c r="F109" s="348"/>
      <c r="G109" s="153"/>
      <c r="H109" s="252">
        <v>36.9</v>
      </c>
    </row>
    <row r="110" spans="1:8" ht="12.75">
      <c r="A110" s="109"/>
      <c r="B110" s="303" t="s">
        <v>125</v>
      </c>
      <c r="C110" s="307"/>
      <c r="D110" s="340" t="s">
        <v>521</v>
      </c>
      <c r="E110" s="340"/>
      <c r="F110" s="341"/>
      <c r="G110" s="83"/>
      <c r="H110" s="105"/>
    </row>
    <row r="111" spans="1:8" ht="12.75">
      <c r="A111" s="109"/>
      <c r="B111" s="304"/>
      <c r="C111" s="308"/>
      <c r="D111" s="339"/>
      <c r="E111" s="340"/>
      <c r="F111" s="341"/>
      <c r="G111" s="85"/>
      <c r="H111" s="105"/>
    </row>
    <row r="112" spans="1:8" ht="12.75">
      <c r="A112" s="121"/>
      <c r="B112" s="56"/>
      <c r="C112" s="247"/>
      <c r="D112" s="347" t="s">
        <v>390</v>
      </c>
      <c r="E112" s="347"/>
      <c r="F112" s="348"/>
      <c r="G112" s="153"/>
      <c r="H112" s="252">
        <v>34.1</v>
      </c>
    </row>
    <row r="113" spans="1:8" ht="12.75">
      <c r="A113" s="109"/>
      <c r="B113" s="303" t="s">
        <v>126</v>
      </c>
      <c r="C113" s="307"/>
      <c r="D113" s="340" t="s">
        <v>521</v>
      </c>
      <c r="E113" s="340"/>
      <c r="F113" s="341"/>
      <c r="G113" s="83"/>
      <c r="H113" s="95">
        <v>25</v>
      </c>
    </row>
    <row r="114" spans="1:8" ht="12.75">
      <c r="A114" s="109"/>
      <c r="B114" s="304"/>
      <c r="C114" s="308"/>
      <c r="D114" s="339"/>
      <c r="E114" s="340"/>
      <c r="F114" s="341"/>
      <c r="G114" s="85"/>
      <c r="H114" s="106"/>
    </row>
    <row r="115" spans="1:8" ht="12.75">
      <c r="A115" s="121"/>
      <c r="B115" s="56"/>
      <c r="C115" s="247"/>
      <c r="D115" s="347" t="s">
        <v>390</v>
      </c>
      <c r="E115" s="347"/>
      <c r="F115" s="348"/>
      <c r="G115" s="153"/>
      <c r="H115" s="241">
        <v>25</v>
      </c>
    </row>
    <row r="116" spans="1:8" ht="12.75">
      <c r="A116" s="6"/>
      <c r="B116" s="317" t="s">
        <v>127</v>
      </c>
      <c r="C116" s="109"/>
      <c r="D116" s="340" t="s">
        <v>521</v>
      </c>
      <c r="E116" s="340"/>
      <c r="F116" s="341"/>
      <c r="G116" s="83"/>
      <c r="H116" s="86"/>
    </row>
    <row r="117" spans="1:8" ht="12.75">
      <c r="A117" s="6"/>
      <c r="B117" s="318"/>
      <c r="C117" s="109"/>
      <c r="D117" s="339"/>
      <c r="E117" s="340"/>
      <c r="F117" s="341"/>
      <c r="G117" s="83"/>
      <c r="H117" s="86"/>
    </row>
    <row r="118" spans="1:8" ht="12.75">
      <c r="A118" s="132"/>
      <c r="B118" s="295"/>
      <c r="C118" s="253"/>
      <c r="D118" s="347" t="s">
        <v>390</v>
      </c>
      <c r="E118" s="347"/>
      <c r="F118" s="348"/>
      <c r="G118" s="132"/>
      <c r="H118" s="258">
        <v>7</v>
      </c>
    </row>
    <row r="119" spans="1:8" ht="12.75">
      <c r="A119" s="3"/>
      <c r="B119" s="352" t="s">
        <v>128</v>
      </c>
      <c r="C119" s="109"/>
      <c r="D119" s="340" t="s">
        <v>90</v>
      </c>
      <c r="E119" s="340"/>
      <c r="F119" s="341"/>
      <c r="G119" s="12" t="s">
        <v>455</v>
      </c>
      <c r="H119" s="78">
        <v>0</v>
      </c>
    </row>
    <row r="120" spans="1:8" ht="12.75">
      <c r="A120" s="3"/>
      <c r="B120" s="353"/>
      <c r="C120" s="109"/>
      <c r="D120" s="339"/>
      <c r="E120" s="340"/>
      <c r="F120" s="341"/>
      <c r="G120" s="84"/>
      <c r="H120" s="78"/>
    </row>
    <row r="121" spans="1:8" ht="12.75">
      <c r="A121" s="119"/>
      <c r="B121" s="47"/>
      <c r="C121" s="296"/>
      <c r="D121" s="347" t="s">
        <v>390</v>
      </c>
      <c r="E121" s="347"/>
      <c r="F121" s="348"/>
      <c r="G121" s="153"/>
      <c r="H121" s="249">
        <v>0</v>
      </c>
    </row>
    <row r="122" spans="1:8" ht="12.75">
      <c r="A122" s="3"/>
      <c r="B122" s="321" t="s">
        <v>129</v>
      </c>
      <c r="C122" s="305"/>
      <c r="D122" s="340" t="s">
        <v>521</v>
      </c>
      <c r="E122" s="340"/>
      <c r="F122" s="341"/>
      <c r="G122" s="85"/>
      <c r="H122" s="82"/>
    </row>
    <row r="123" spans="1:8" ht="12.75">
      <c r="A123" s="7"/>
      <c r="B123" s="302"/>
      <c r="C123" s="306"/>
      <c r="D123" s="339"/>
      <c r="E123" s="340"/>
      <c r="F123" s="341"/>
      <c r="G123" s="80"/>
      <c r="H123" s="86"/>
    </row>
    <row r="124" spans="1:8" ht="12.75">
      <c r="A124" s="119"/>
      <c r="B124" s="47"/>
      <c r="C124" s="296"/>
      <c r="D124" s="347" t="s">
        <v>390</v>
      </c>
      <c r="E124" s="347"/>
      <c r="F124" s="348"/>
      <c r="G124" s="153"/>
      <c r="H124" s="244">
        <v>29.5</v>
      </c>
    </row>
    <row r="125" spans="1:8" ht="12.75">
      <c r="A125" s="96"/>
      <c r="B125" s="321" t="s">
        <v>92</v>
      </c>
      <c r="C125" s="305"/>
      <c r="D125" s="344" t="s">
        <v>439</v>
      </c>
      <c r="E125" s="345"/>
      <c r="F125" s="346"/>
      <c r="G125" s="80" t="s">
        <v>424</v>
      </c>
      <c r="H125" s="105">
        <v>0.7</v>
      </c>
    </row>
    <row r="126" spans="1:8" ht="12.75">
      <c r="A126" s="96"/>
      <c r="B126" s="302"/>
      <c r="C126" s="306"/>
      <c r="D126" s="339"/>
      <c r="E126" s="340"/>
      <c r="F126" s="341"/>
      <c r="G126" s="80"/>
      <c r="H126" s="105"/>
    </row>
    <row r="127" spans="1:8" ht="12.75">
      <c r="A127" s="121"/>
      <c r="B127" s="47"/>
      <c r="C127" s="296"/>
      <c r="D127" s="347" t="s">
        <v>390</v>
      </c>
      <c r="E127" s="347"/>
      <c r="F127" s="348"/>
      <c r="G127" s="153"/>
      <c r="H127" s="252">
        <v>25</v>
      </c>
    </row>
    <row r="128" spans="1:8" ht="12.75">
      <c r="A128" s="109"/>
      <c r="B128" s="321" t="s">
        <v>130</v>
      </c>
      <c r="C128" s="305"/>
      <c r="D128" s="336" t="s">
        <v>439</v>
      </c>
      <c r="E128" s="337"/>
      <c r="F128" s="338"/>
      <c r="G128" s="80" t="s">
        <v>424</v>
      </c>
      <c r="H128" s="105">
        <v>0.1</v>
      </c>
    </row>
    <row r="129" spans="1:8" ht="12.75">
      <c r="A129" s="109"/>
      <c r="B129" s="302"/>
      <c r="C129" s="310"/>
      <c r="D129" s="339"/>
      <c r="E129" s="340"/>
      <c r="F129" s="341"/>
      <c r="G129" s="80"/>
      <c r="H129" s="105"/>
    </row>
    <row r="130" spans="1:8" ht="12.75">
      <c r="A130" s="253"/>
      <c r="B130" s="290"/>
      <c r="C130" s="238"/>
      <c r="D130" s="363" t="s">
        <v>390</v>
      </c>
      <c r="E130" s="347"/>
      <c r="F130" s="348"/>
      <c r="G130" s="119"/>
      <c r="H130" s="257">
        <v>33.4</v>
      </c>
    </row>
    <row r="131" spans="1:8" ht="12.75">
      <c r="A131" s="53"/>
      <c r="B131" s="321" t="s">
        <v>131</v>
      </c>
      <c r="C131" s="309"/>
      <c r="D131" s="340" t="s">
        <v>521</v>
      </c>
      <c r="E131" s="340"/>
      <c r="F131" s="341"/>
      <c r="G131" s="12"/>
      <c r="H131" s="93"/>
    </row>
    <row r="132" spans="1:8" ht="12.75">
      <c r="A132" s="53"/>
      <c r="B132" s="302"/>
      <c r="C132" s="310"/>
      <c r="D132" s="339"/>
      <c r="E132" s="340"/>
      <c r="F132" s="341"/>
      <c r="G132" s="12"/>
      <c r="H132" s="93"/>
    </row>
    <row r="133" spans="1:8" ht="12.75">
      <c r="A133" s="121"/>
      <c r="B133" s="47"/>
      <c r="C133" s="297"/>
      <c r="D133" s="363" t="s">
        <v>390</v>
      </c>
      <c r="E133" s="347"/>
      <c r="F133" s="348"/>
      <c r="G133" s="119"/>
      <c r="H133" s="252">
        <v>29.6</v>
      </c>
    </row>
    <row r="134" spans="1:8" ht="12.75">
      <c r="A134" s="94"/>
      <c r="B134" s="321" t="s">
        <v>132</v>
      </c>
      <c r="C134" s="309"/>
      <c r="D134" s="340" t="s">
        <v>521</v>
      </c>
      <c r="E134" s="340"/>
      <c r="F134" s="341"/>
      <c r="G134" s="12"/>
      <c r="H134" s="93"/>
    </row>
    <row r="135" spans="1:8" ht="12.75">
      <c r="A135" s="94"/>
      <c r="B135" s="302"/>
      <c r="C135" s="310"/>
      <c r="D135" s="339"/>
      <c r="E135" s="340"/>
      <c r="F135" s="341"/>
      <c r="G135" s="79"/>
      <c r="H135" s="93"/>
    </row>
    <row r="136" spans="1:8" ht="12.75">
      <c r="A136" s="260"/>
      <c r="B136" s="47"/>
      <c r="C136" s="297"/>
      <c r="D136" s="363" t="s">
        <v>390</v>
      </c>
      <c r="E136" s="347"/>
      <c r="F136" s="348"/>
      <c r="G136" s="153"/>
      <c r="H136" s="252">
        <v>24</v>
      </c>
    </row>
    <row r="137" spans="1:8" ht="12.75">
      <c r="A137" s="99"/>
      <c r="B137" s="321" t="s">
        <v>133</v>
      </c>
      <c r="C137" s="309"/>
      <c r="D137" s="340" t="s">
        <v>521</v>
      </c>
      <c r="E137" s="340"/>
      <c r="F137" s="341"/>
      <c r="G137" s="12"/>
      <c r="H137" s="93"/>
    </row>
    <row r="138" spans="1:8" ht="12.75">
      <c r="A138" s="99"/>
      <c r="B138" s="302"/>
      <c r="C138" s="310"/>
      <c r="D138" s="339"/>
      <c r="E138" s="340"/>
      <c r="F138" s="341"/>
      <c r="G138" s="79"/>
      <c r="H138" s="93"/>
    </row>
    <row r="139" spans="1:8" ht="12.75">
      <c r="A139" s="121"/>
      <c r="B139" s="246"/>
      <c r="C139" s="240"/>
      <c r="D139" s="363" t="s">
        <v>390</v>
      </c>
      <c r="E139" s="347"/>
      <c r="F139" s="348"/>
      <c r="G139" s="153"/>
      <c r="H139" s="252">
        <v>28.2</v>
      </c>
    </row>
    <row r="140" spans="1:8" ht="12.75">
      <c r="A140" s="206"/>
      <c r="B140" s="321" t="s">
        <v>134</v>
      </c>
      <c r="C140" s="309"/>
      <c r="D140" s="340" t="s">
        <v>521</v>
      </c>
      <c r="E140" s="340"/>
      <c r="F140" s="341"/>
      <c r="G140" s="80"/>
      <c r="H140" s="105"/>
    </row>
    <row r="141" spans="1:8" ht="12.75">
      <c r="A141" s="206"/>
      <c r="B141" s="302"/>
      <c r="C141" s="310"/>
      <c r="D141" s="339"/>
      <c r="E141" s="340"/>
      <c r="F141" s="341"/>
      <c r="G141" s="80"/>
      <c r="H141" s="207"/>
    </row>
    <row r="142" spans="1:8" ht="12.75">
      <c r="A142" s="121"/>
      <c r="B142" s="240"/>
      <c r="C142" s="240"/>
      <c r="D142" s="363" t="s">
        <v>390</v>
      </c>
      <c r="E142" s="347"/>
      <c r="F142" s="348"/>
      <c r="G142" s="119"/>
      <c r="H142" s="248">
        <v>18.5</v>
      </c>
    </row>
    <row r="143" spans="1:8" ht="12.75">
      <c r="A143" s="238"/>
      <c r="B143" s="319" t="s">
        <v>140</v>
      </c>
      <c r="C143" s="256"/>
      <c r="D143" s="340" t="s">
        <v>521</v>
      </c>
      <c r="E143" s="340"/>
      <c r="F143" s="341"/>
      <c r="G143" s="12"/>
      <c r="H143" s="111"/>
    </row>
    <row r="144" spans="1:8" ht="12.75">
      <c r="A144" s="102"/>
      <c r="B144" s="320"/>
      <c r="D144" s="345"/>
      <c r="E144" s="345"/>
      <c r="F144" s="346"/>
      <c r="G144" s="4"/>
      <c r="H144" s="86"/>
    </row>
    <row r="145" spans="1:8" ht="12.75">
      <c r="A145" s="47"/>
      <c r="B145" s="247"/>
      <c r="C145" s="149"/>
      <c r="D145" s="347" t="s">
        <v>390</v>
      </c>
      <c r="E145" s="347"/>
      <c r="F145" s="348"/>
      <c r="G145" s="119"/>
      <c r="H145" s="244">
        <v>18.8</v>
      </c>
    </row>
    <row r="146" spans="1:8" ht="12.75">
      <c r="A146" s="261"/>
      <c r="B146" s="319" t="s">
        <v>141</v>
      </c>
      <c r="D146" s="340" t="s">
        <v>521</v>
      </c>
      <c r="E146" s="340"/>
      <c r="F146" s="341"/>
      <c r="G146" s="83"/>
      <c r="H146" s="105"/>
    </row>
    <row r="147" spans="1:8" ht="12.75">
      <c r="A147" s="261"/>
      <c r="B147" s="320"/>
      <c r="D147" s="339"/>
      <c r="E147" s="340"/>
      <c r="F147" s="341"/>
      <c r="G147" s="85"/>
      <c r="H147" s="207"/>
    </row>
    <row r="148" spans="1:8" ht="12.75">
      <c r="A148" s="47"/>
      <c r="B148" s="247"/>
      <c r="C148" s="149"/>
      <c r="D148" s="347" t="s">
        <v>390</v>
      </c>
      <c r="E148" s="347"/>
      <c r="F148" s="348"/>
      <c r="G148" s="153"/>
      <c r="H148" s="248">
        <v>2.6</v>
      </c>
    </row>
    <row r="149" spans="1:8" ht="12.75">
      <c r="A149" s="206"/>
      <c r="B149" s="319" t="s">
        <v>376</v>
      </c>
      <c r="D149" s="340" t="s">
        <v>521</v>
      </c>
      <c r="E149" s="340"/>
      <c r="F149" s="341"/>
      <c r="G149" s="80"/>
      <c r="H149" s="207"/>
    </row>
    <row r="150" spans="1:8" ht="12.75">
      <c r="A150" s="206"/>
      <c r="B150" s="320"/>
      <c r="D150" s="339"/>
      <c r="E150" s="340"/>
      <c r="F150" s="341"/>
      <c r="G150" s="80"/>
      <c r="H150" s="207"/>
    </row>
    <row r="151" spans="1:8" ht="12.75">
      <c r="A151" s="47"/>
      <c r="B151" s="247"/>
      <c r="C151" s="149"/>
      <c r="D151" s="347" t="s">
        <v>390</v>
      </c>
      <c r="E151" s="347"/>
      <c r="F151" s="348"/>
      <c r="G151" s="153"/>
      <c r="H151" s="248">
        <v>6.9</v>
      </c>
    </row>
    <row r="152" spans="1:8" ht="12.75">
      <c r="A152" s="53"/>
      <c r="B152" s="43" t="s">
        <v>142</v>
      </c>
      <c r="D152" s="340" t="s">
        <v>521</v>
      </c>
      <c r="E152" s="340"/>
      <c r="F152" s="341"/>
      <c r="G152" s="83"/>
      <c r="H152" s="86">
        <v>0</v>
      </c>
    </row>
    <row r="153" spans="1:8" ht="12.75">
      <c r="A153" s="332"/>
      <c r="B153" s="307" t="s">
        <v>143</v>
      </c>
      <c r="D153" s="339" t="s">
        <v>90</v>
      </c>
      <c r="E153" s="340"/>
      <c r="F153" s="341"/>
      <c r="G153" s="12" t="s">
        <v>424</v>
      </c>
      <c r="H153" s="78">
        <v>0.6</v>
      </c>
    </row>
    <row r="154" spans="1:8" ht="12.75">
      <c r="A154" s="333"/>
      <c r="B154" s="308"/>
      <c r="D154" s="339"/>
      <c r="E154" s="340"/>
      <c r="F154" s="341"/>
      <c r="G154" s="80"/>
      <c r="H154" s="78"/>
    </row>
    <row r="155" spans="1:8" ht="12.75">
      <c r="A155" s="121"/>
      <c r="B155" s="247"/>
      <c r="C155" s="149"/>
      <c r="D155" s="347" t="s">
        <v>390</v>
      </c>
      <c r="E155" s="347"/>
      <c r="F155" s="348"/>
      <c r="G155" s="153"/>
      <c r="H155" s="244">
        <v>4</v>
      </c>
    </row>
    <row r="156" spans="1:8" ht="12.75">
      <c r="A156" s="229"/>
      <c r="B156" s="307" t="s">
        <v>144</v>
      </c>
      <c r="D156" s="336" t="s">
        <v>335</v>
      </c>
      <c r="E156" s="337"/>
      <c r="F156" s="338"/>
      <c r="G156" s="83" t="s">
        <v>424</v>
      </c>
      <c r="H156" s="86">
        <v>5.5</v>
      </c>
    </row>
    <row r="157" spans="1:8" ht="12.75">
      <c r="A157" s="229"/>
      <c r="B157" s="308"/>
      <c r="D157" s="339" t="s">
        <v>461</v>
      </c>
      <c r="E157" s="340"/>
      <c r="F157" s="341"/>
      <c r="G157" s="80" t="s">
        <v>435</v>
      </c>
      <c r="H157" s="86">
        <v>2.5</v>
      </c>
    </row>
    <row r="158" spans="1:8" ht="12.75">
      <c r="A158" s="121"/>
      <c r="B158" s="247"/>
      <c r="C158" s="149"/>
      <c r="D158" s="347" t="s">
        <v>390</v>
      </c>
      <c r="E158" s="347"/>
      <c r="F158" s="348"/>
      <c r="G158" s="153"/>
      <c r="H158" s="244">
        <v>12.4</v>
      </c>
    </row>
    <row r="159" spans="1:8" ht="12.75">
      <c r="A159" s="107"/>
      <c r="B159" s="319" t="s">
        <v>145</v>
      </c>
      <c r="D159" s="340" t="s">
        <v>521</v>
      </c>
      <c r="E159" s="340"/>
      <c r="F159" s="341"/>
      <c r="G159" s="80"/>
      <c r="H159" s="86"/>
    </row>
    <row r="160" spans="1:8" ht="12.75">
      <c r="A160" s="96"/>
      <c r="B160" s="320"/>
      <c r="D160" s="339"/>
      <c r="E160" s="340"/>
      <c r="F160" s="341"/>
      <c r="G160" s="80"/>
      <c r="H160" s="86"/>
    </row>
    <row r="161" spans="1:8" ht="12.75">
      <c r="A161" s="121"/>
      <c r="B161" s="153"/>
      <c r="C161" s="149"/>
      <c r="D161" s="347" t="s">
        <v>390</v>
      </c>
      <c r="E161" s="347"/>
      <c r="F161" s="348"/>
      <c r="G161" s="153"/>
      <c r="H161" s="244">
        <v>9.1</v>
      </c>
    </row>
    <row r="162" spans="1:8" ht="12.75">
      <c r="A162" s="229"/>
      <c r="B162" s="319" t="s">
        <v>146</v>
      </c>
      <c r="D162" s="340" t="s">
        <v>521</v>
      </c>
      <c r="E162" s="340"/>
      <c r="F162" s="341"/>
      <c r="G162" s="83"/>
      <c r="H162" s="86"/>
    </row>
    <row r="163" spans="1:8" ht="12.75">
      <c r="A163" s="229"/>
      <c r="B163" s="320"/>
      <c r="D163" s="339"/>
      <c r="E163" s="340"/>
      <c r="F163" s="341"/>
      <c r="G163" s="80"/>
      <c r="H163" s="86"/>
    </row>
    <row r="164" spans="1:8" ht="12.75">
      <c r="A164" s="121"/>
      <c r="B164" s="247"/>
      <c r="C164" s="149"/>
      <c r="D164" s="347" t="s">
        <v>390</v>
      </c>
      <c r="E164" s="347"/>
      <c r="F164" s="348"/>
      <c r="G164" s="153"/>
      <c r="H164" s="244">
        <v>8.5</v>
      </c>
    </row>
    <row r="165" spans="1:8" ht="12.75">
      <c r="A165" s="107"/>
      <c r="B165" s="319" t="s">
        <v>147</v>
      </c>
      <c r="D165" s="340" t="s">
        <v>521</v>
      </c>
      <c r="E165" s="340"/>
      <c r="F165" s="341"/>
      <c r="G165" s="80"/>
      <c r="H165" s="86"/>
    </row>
    <row r="166" spans="1:8" ht="12.75">
      <c r="A166" s="96"/>
      <c r="B166" s="320"/>
      <c r="D166" s="339"/>
      <c r="E166" s="340"/>
      <c r="F166" s="341"/>
      <c r="G166" s="80"/>
      <c r="H166" s="86"/>
    </row>
    <row r="167" spans="1:8" ht="12.75">
      <c r="A167" s="121"/>
      <c r="B167" s="247"/>
      <c r="C167" s="149"/>
      <c r="D167" s="347" t="s">
        <v>390</v>
      </c>
      <c r="E167" s="347"/>
      <c r="F167" s="348"/>
      <c r="G167" s="153"/>
      <c r="H167" s="244">
        <v>0.4</v>
      </c>
    </row>
    <row r="168" spans="1:8" ht="12.75">
      <c r="A168" s="229"/>
      <c r="B168" s="319" t="s">
        <v>148</v>
      </c>
      <c r="D168" s="340" t="s">
        <v>521</v>
      </c>
      <c r="E168" s="340"/>
      <c r="F168" s="341"/>
      <c r="G168" s="83"/>
      <c r="H168" s="86"/>
    </row>
    <row r="169" spans="1:8" ht="12.75">
      <c r="A169" s="229"/>
      <c r="B169" s="320"/>
      <c r="D169" s="339"/>
      <c r="E169" s="340"/>
      <c r="F169" s="341"/>
      <c r="G169" s="80"/>
      <c r="H169" s="86"/>
    </row>
    <row r="170" spans="1:8" ht="12.75">
      <c r="A170" s="121"/>
      <c r="B170" s="247"/>
      <c r="C170" s="149"/>
      <c r="D170" s="347" t="s">
        <v>390</v>
      </c>
      <c r="E170" s="347"/>
      <c r="F170" s="348"/>
      <c r="G170" s="153"/>
      <c r="H170" s="244">
        <v>10.6</v>
      </c>
    </row>
    <row r="171" spans="1:8" ht="12.75">
      <c r="A171" s="229"/>
      <c r="B171" s="319" t="s">
        <v>377</v>
      </c>
      <c r="D171" s="340" t="s">
        <v>521</v>
      </c>
      <c r="E171" s="340"/>
      <c r="F171" s="341"/>
      <c r="G171" s="80"/>
      <c r="H171" s="86"/>
    </row>
    <row r="172" spans="1:8" ht="12.75">
      <c r="A172" s="229"/>
      <c r="B172" s="320"/>
      <c r="D172" s="339"/>
      <c r="E172" s="340"/>
      <c r="F172" s="341"/>
      <c r="G172" s="80"/>
      <c r="H172" s="86"/>
    </row>
    <row r="173" spans="1:8" ht="12.75">
      <c r="A173" s="121"/>
      <c r="B173" s="247"/>
      <c r="C173" s="149"/>
      <c r="D173" s="347" t="s">
        <v>390</v>
      </c>
      <c r="E173" s="347"/>
      <c r="F173" s="348"/>
      <c r="G173" s="153"/>
      <c r="H173" s="244">
        <v>17</v>
      </c>
    </row>
    <row r="174" spans="1:8" ht="12.75">
      <c r="A174" s="250"/>
      <c r="B174" s="342" t="s">
        <v>425</v>
      </c>
      <c r="C174" s="251"/>
      <c r="D174" s="339" t="s">
        <v>459</v>
      </c>
      <c r="E174" s="340"/>
      <c r="F174" s="341"/>
      <c r="G174" s="79" t="s">
        <v>424</v>
      </c>
      <c r="H174" s="82">
        <v>9.9</v>
      </c>
    </row>
    <row r="175" spans="1:8" ht="12.75">
      <c r="A175" s="96"/>
      <c r="B175" s="343"/>
      <c r="D175" s="339"/>
      <c r="E175" s="340"/>
      <c r="F175" s="341"/>
      <c r="G175" s="4"/>
      <c r="H175" s="207"/>
    </row>
    <row r="176" spans="1:8" ht="12.75">
      <c r="A176" s="121"/>
      <c r="B176" s="247"/>
      <c r="C176" s="149"/>
      <c r="D176" s="347" t="s">
        <v>390</v>
      </c>
      <c r="E176" s="347"/>
      <c r="F176" s="348"/>
      <c r="G176" s="119"/>
      <c r="H176" s="248">
        <v>5.5</v>
      </c>
    </row>
    <row r="177" spans="1:8" ht="12.75">
      <c r="A177" s="4"/>
      <c r="B177" s="319" t="s">
        <v>135</v>
      </c>
      <c r="D177" s="340" t="s">
        <v>521</v>
      </c>
      <c r="E177" s="340"/>
      <c r="F177" s="341"/>
      <c r="G177" s="83"/>
      <c r="H177" s="86"/>
    </row>
    <row r="178" spans="1:8" ht="12.75">
      <c r="A178" s="4"/>
      <c r="B178" s="320"/>
      <c r="D178" s="339"/>
      <c r="E178" s="340"/>
      <c r="F178" s="341"/>
      <c r="G178" s="80"/>
      <c r="H178" s="86"/>
    </row>
    <row r="179" spans="1:8" ht="12.75">
      <c r="A179" s="119"/>
      <c r="B179" s="247"/>
      <c r="C179" s="149"/>
      <c r="D179" s="347" t="s">
        <v>390</v>
      </c>
      <c r="E179" s="347"/>
      <c r="F179" s="348"/>
      <c r="G179" s="153"/>
      <c r="H179" s="244">
        <v>16.3</v>
      </c>
    </row>
    <row r="180" spans="1:8" ht="12.75">
      <c r="A180" s="6"/>
      <c r="B180" s="319" t="s">
        <v>136</v>
      </c>
      <c r="D180" s="336" t="s">
        <v>90</v>
      </c>
      <c r="E180" s="337"/>
      <c r="F180" s="338"/>
      <c r="G180" s="80" t="s">
        <v>424</v>
      </c>
      <c r="H180" s="86">
        <v>0.6</v>
      </c>
    </row>
    <row r="181" spans="1:8" ht="12.75">
      <c r="A181" s="2"/>
      <c r="B181" s="320"/>
      <c r="D181" s="339"/>
      <c r="E181" s="340"/>
      <c r="F181" s="341"/>
      <c r="G181" s="12"/>
      <c r="H181" s="82"/>
    </row>
    <row r="182" spans="1:8" ht="12.75">
      <c r="A182" s="119"/>
      <c r="B182" s="247"/>
      <c r="C182" s="149"/>
      <c r="D182" s="347" t="s">
        <v>390</v>
      </c>
      <c r="E182" s="347"/>
      <c r="F182" s="348"/>
      <c r="G182" s="153"/>
      <c r="H182" s="244">
        <v>0</v>
      </c>
    </row>
    <row r="183" spans="1:8" ht="12.75">
      <c r="A183" s="4"/>
      <c r="B183" s="319" t="s">
        <v>137</v>
      </c>
      <c r="D183" s="340" t="s">
        <v>521</v>
      </c>
      <c r="E183" s="340"/>
      <c r="F183" s="341"/>
      <c r="G183" s="83"/>
      <c r="H183" s="86"/>
    </row>
    <row r="184" spans="1:8" ht="12.75">
      <c r="A184" s="4"/>
      <c r="B184" s="320"/>
      <c r="D184" s="339"/>
      <c r="E184" s="340"/>
      <c r="F184" s="341"/>
      <c r="G184" s="4"/>
      <c r="H184" s="232"/>
    </row>
    <row r="185" spans="1:8" ht="12.75">
      <c r="A185" s="119"/>
      <c r="B185" s="247"/>
      <c r="C185" s="149"/>
      <c r="D185" s="347" t="s">
        <v>390</v>
      </c>
      <c r="E185" s="347"/>
      <c r="F185" s="348"/>
      <c r="G185" s="119"/>
      <c r="H185" s="244">
        <v>14.6</v>
      </c>
    </row>
    <row r="186" spans="1:8" ht="12.75">
      <c r="A186" s="83"/>
      <c r="B186" s="319" t="s">
        <v>138</v>
      </c>
      <c r="D186" s="336" t="s">
        <v>440</v>
      </c>
      <c r="E186" s="337"/>
      <c r="F186" s="338"/>
      <c r="G186" s="83" t="s">
        <v>424</v>
      </c>
      <c r="H186" s="86">
        <v>3.6</v>
      </c>
    </row>
    <row r="187" spans="1:8" ht="12.75">
      <c r="A187" s="4"/>
      <c r="B187" s="320"/>
      <c r="D187" s="339"/>
      <c r="E187" s="340"/>
      <c r="F187" s="341"/>
      <c r="G187" s="80"/>
      <c r="H187" s="232"/>
    </row>
    <row r="188" spans="1:8" ht="12.75">
      <c r="A188" s="119"/>
      <c r="B188" s="153"/>
      <c r="C188" s="149"/>
      <c r="D188" s="347" t="s">
        <v>390</v>
      </c>
      <c r="E188" s="347"/>
      <c r="F188" s="348"/>
      <c r="G188" s="153"/>
      <c r="H188" s="244">
        <v>9</v>
      </c>
    </row>
    <row r="189" spans="1:8" ht="12.75">
      <c r="A189" s="262"/>
      <c r="B189" s="319" t="s">
        <v>139</v>
      </c>
      <c r="C189" s="113"/>
      <c r="D189" s="340" t="s">
        <v>521</v>
      </c>
      <c r="E189" s="340"/>
      <c r="F189" s="341"/>
      <c r="G189" s="80"/>
      <c r="H189" s="86"/>
    </row>
    <row r="190" spans="1:8" ht="12.75">
      <c r="A190" s="14"/>
      <c r="B190" s="320"/>
      <c r="C190" s="113"/>
      <c r="D190" s="339"/>
      <c r="E190" s="340"/>
      <c r="F190" s="341"/>
      <c r="G190" s="12"/>
      <c r="H190" s="82"/>
    </row>
    <row r="191" spans="1:8" ht="12.75">
      <c r="A191" s="123"/>
      <c r="B191" s="114"/>
      <c r="C191" s="114"/>
      <c r="D191" s="347" t="s">
        <v>390</v>
      </c>
      <c r="E191" s="347"/>
      <c r="F191" s="348"/>
      <c r="G191" s="153"/>
      <c r="H191" s="244">
        <v>5.2</v>
      </c>
    </row>
    <row r="192" spans="1:8" ht="12.75">
      <c r="A192" s="31"/>
      <c r="B192" s="303" t="s">
        <v>149</v>
      </c>
      <c r="C192" s="307"/>
      <c r="D192" s="340" t="s">
        <v>521</v>
      </c>
      <c r="E192" s="340"/>
      <c r="F192" s="341"/>
      <c r="G192" s="83"/>
      <c r="H192" s="86"/>
    </row>
    <row r="193" spans="1:8" ht="12.75">
      <c r="A193" s="31"/>
      <c r="B193" s="304"/>
      <c r="C193" s="308"/>
      <c r="D193" s="339"/>
      <c r="E193" s="340"/>
      <c r="F193" s="341"/>
      <c r="G193" s="80"/>
      <c r="H193" s="232"/>
    </row>
    <row r="194" spans="1:8" ht="12.75">
      <c r="A194" s="123"/>
      <c r="B194" s="56"/>
      <c r="C194" s="247"/>
      <c r="D194" s="347" t="s">
        <v>390</v>
      </c>
      <c r="E194" s="347"/>
      <c r="F194" s="348"/>
      <c r="G194" s="153"/>
      <c r="H194" s="244">
        <v>19.7</v>
      </c>
    </row>
    <row r="195" spans="1:8" ht="12.75">
      <c r="A195" s="6"/>
      <c r="B195" s="303" t="s">
        <v>150</v>
      </c>
      <c r="C195" s="307"/>
      <c r="D195" s="340" t="s">
        <v>521</v>
      </c>
      <c r="E195" s="340"/>
      <c r="F195" s="341"/>
      <c r="G195" s="80"/>
      <c r="H195" s="263"/>
    </row>
    <row r="196" spans="1:8" ht="12.75">
      <c r="A196" s="2"/>
      <c r="B196" s="304"/>
      <c r="C196" s="308"/>
      <c r="D196" s="339"/>
      <c r="E196" s="340"/>
      <c r="F196" s="341"/>
      <c r="G196" s="12"/>
      <c r="H196" s="86"/>
    </row>
    <row r="197" spans="1:8" ht="12.75">
      <c r="A197" s="119"/>
      <c r="B197" s="56"/>
      <c r="C197" s="247"/>
      <c r="D197" s="347" t="s">
        <v>390</v>
      </c>
      <c r="E197" s="347"/>
      <c r="F197" s="348"/>
      <c r="G197" s="153"/>
      <c r="H197" s="244">
        <v>21.5</v>
      </c>
    </row>
    <row r="198" spans="1:8" ht="12.75">
      <c r="A198" s="210"/>
      <c r="B198" s="303" t="s">
        <v>151</v>
      </c>
      <c r="C198" s="307"/>
      <c r="D198" s="377"/>
      <c r="E198" s="355"/>
      <c r="F198" s="356"/>
      <c r="G198" s="12"/>
      <c r="H198" s="93">
        <v>0</v>
      </c>
    </row>
    <row r="199" spans="1:8" ht="12.75">
      <c r="A199" s="121"/>
      <c r="B199" s="56"/>
      <c r="C199" s="247"/>
      <c r="D199" s="347" t="s">
        <v>390</v>
      </c>
      <c r="E199" s="347"/>
      <c r="F199" s="348"/>
      <c r="G199" s="119"/>
      <c r="H199" s="248">
        <v>0</v>
      </c>
    </row>
    <row r="200" spans="1:8" ht="12.75">
      <c r="A200" s="6"/>
      <c r="B200" s="303" t="s">
        <v>152</v>
      </c>
      <c r="C200" s="307"/>
      <c r="D200" s="336" t="s">
        <v>432</v>
      </c>
      <c r="E200" s="337"/>
      <c r="F200" s="338"/>
      <c r="G200" s="83" t="s">
        <v>424</v>
      </c>
      <c r="H200" s="86">
        <v>6.9</v>
      </c>
    </row>
    <row r="201" spans="1:8" ht="12.75">
      <c r="A201" s="1"/>
      <c r="B201" s="304"/>
      <c r="C201" s="308"/>
      <c r="D201" s="339"/>
      <c r="E201" s="340"/>
      <c r="F201" s="341"/>
      <c r="G201" s="80"/>
      <c r="H201" s="232"/>
    </row>
    <row r="202" spans="1:8" ht="12.75">
      <c r="A202" s="119"/>
      <c r="B202" s="56"/>
      <c r="C202" s="247"/>
      <c r="D202" s="347" t="s">
        <v>390</v>
      </c>
      <c r="E202" s="347"/>
      <c r="F202" s="348"/>
      <c r="G202" s="153"/>
      <c r="H202" s="244">
        <v>15.3</v>
      </c>
    </row>
    <row r="203" spans="1:8" ht="12.75">
      <c r="A203" s="80"/>
      <c r="B203" s="303" t="s">
        <v>153</v>
      </c>
      <c r="C203" s="307"/>
      <c r="D203" s="340" t="s">
        <v>521</v>
      </c>
      <c r="E203" s="340"/>
      <c r="F203" s="341"/>
      <c r="G203" s="80"/>
      <c r="H203" s="86"/>
    </row>
    <row r="204" spans="1:8" ht="12.75">
      <c r="A204" s="80"/>
      <c r="B204" s="304"/>
      <c r="C204" s="308"/>
      <c r="D204" s="339"/>
      <c r="E204" s="340"/>
      <c r="F204" s="341"/>
      <c r="G204" s="12"/>
      <c r="H204" s="82"/>
    </row>
    <row r="205" spans="1:8" ht="12.75">
      <c r="A205" s="119"/>
      <c r="B205" s="56"/>
      <c r="C205" s="247"/>
      <c r="D205" s="347" t="s">
        <v>390</v>
      </c>
      <c r="E205" s="347"/>
      <c r="F205" s="348"/>
      <c r="G205" s="153"/>
      <c r="H205" s="244">
        <v>17</v>
      </c>
    </row>
    <row r="206" spans="1:8" ht="12.75">
      <c r="A206" s="6"/>
      <c r="B206" s="303" t="s">
        <v>154</v>
      </c>
      <c r="C206" s="307"/>
      <c r="D206" s="344"/>
      <c r="E206" s="345"/>
      <c r="F206" s="346"/>
      <c r="G206" s="80"/>
      <c r="H206" s="86"/>
    </row>
    <row r="207" spans="1:8" ht="12.75">
      <c r="A207" s="2"/>
      <c r="B207" s="304"/>
      <c r="C207" s="308"/>
      <c r="D207" s="339"/>
      <c r="E207" s="340"/>
      <c r="F207" s="341"/>
      <c r="G207" s="12"/>
      <c r="H207" s="82"/>
    </row>
    <row r="208" spans="1:8" ht="12.75">
      <c r="A208" s="119"/>
      <c r="B208" s="56"/>
      <c r="C208" s="247"/>
      <c r="D208" s="347" t="s">
        <v>390</v>
      </c>
      <c r="E208" s="347"/>
      <c r="F208" s="348"/>
      <c r="G208" s="153"/>
      <c r="H208" s="244">
        <v>30.4</v>
      </c>
    </row>
    <row r="209" spans="1:8" ht="12.75">
      <c r="A209" s="53"/>
      <c r="B209" s="303" t="s">
        <v>155</v>
      </c>
      <c r="C209" s="307"/>
      <c r="D209" s="339"/>
      <c r="E209" s="340"/>
      <c r="F209" s="341"/>
      <c r="G209" s="12"/>
      <c r="H209" s="93"/>
    </row>
    <row r="210" spans="1:8" ht="12.75">
      <c r="A210" s="53"/>
      <c r="B210" s="304"/>
      <c r="C210" s="308"/>
      <c r="D210" s="339"/>
      <c r="E210" s="340"/>
      <c r="F210" s="341"/>
      <c r="G210" s="79"/>
      <c r="H210" s="93"/>
    </row>
    <row r="211" spans="1:8" ht="12.75">
      <c r="A211" s="121"/>
      <c r="B211" s="56"/>
      <c r="C211" s="247"/>
      <c r="D211" s="347" t="s">
        <v>390</v>
      </c>
      <c r="E211" s="347"/>
      <c r="F211" s="348"/>
      <c r="G211" s="153"/>
      <c r="H211" s="252">
        <v>37.4</v>
      </c>
    </row>
    <row r="212" spans="1:8" ht="12.75">
      <c r="A212" s="96"/>
      <c r="B212" s="319" t="s">
        <v>156</v>
      </c>
      <c r="C212" s="43"/>
      <c r="D212" s="336" t="s">
        <v>335</v>
      </c>
      <c r="E212" s="337"/>
      <c r="F212" s="338"/>
      <c r="G212" s="80" t="s">
        <v>424</v>
      </c>
      <c r="H212" s="105">
        <v>0.2</v>
      </c>
    </row>
    <row r="213" spans="1:8" ht="12.75">
      <c r="A213" s="96"/>
      <c r="B213" s="320"/>
      <c r="C213" s="43"/>
      <c r="D213" s="339"/>
      <c r="E213" s="340"/>
      <c r="F213" s="341"/>
      <c r="G213" s="80"/>
      <c r="H213" s="105"/>
    </row>
    <row r="214" spans="1:8" ht="12.75">
      <c r="A214" s="121"/>
      <c r="B214" s="56"/>
      <c r="C214" s="247"/>
      <c r="D214" s="347" t="s">
        <v>390</v>
      </c>
      <c r="E214" s="347"/>
      <c r="F214" s="348"/>
      <c r="G214" s="153"/>
      <c r="H214" s="252">
        <v>14.3</v>
      </c>
    </row>
    <row r="215" spans="1:8" ht="12.75">
      <c r="A215" s="109"/>
      <c r="B215" s="303" t="s">
        <v>157</v>
      </c>
      <c r="C215" s="307"/>
      <c r="D215" s="344"/>
      <c r="E215" s="345"/>
      <c r="F215" s="346"/>
      <c r="G215" s="80"/>
      <c r="H215" s="105"/>
    </row>
    <row r="216" spans="1:8" ht="12.75">
      <c r="A216" s="109"/>
      <c r="B216" s="304"/>
      <c r="C216" s="308"/>
      <c r="D216" s="339"/>
      <c r="E216" s="340"/>
      <c r="F216" s="341"/>
      <c r="G216" s="12"/>
      <c r="H216" s="110"/>
    </row>
    <row r="217" spans="1:8" ht="12.75">
      <c r="A217" s="121"/>
      <c r="B217" s="56"/>
      <c r="C217" s="247"/>
      <c r="D217" s="347" t="s">
        <v>390</v>
      </c>
      <c r="E217" s="347"/>
      <c r="F217" s="348"/>
      <c r="G217" s="153"/>
      <c r="H217" s="252">
        <v>21.8</v>
      </c>
    </row>
    <row r="218" spans="1:8" ht="12.75">
      <c r="A218" s="96"/>
      <c r="B218" s="321" t="s">
        <v>158</v>
      </c>
      <c r="C218" s="305"/>
      <c r="D218" s="336"/>
      <c r="E218" s="337"/>
      <c r="F218" s="338"/>
      <c r="G218" s="80"/>
      <c r="H218" s="105"/>
    </row>
    <row r="219" spans="1:8" ht="12.75">
      <c r="A219" s="96"/>
      <c r="B219" s="302"/>
      <c r="C219" s="306"/>
      <c r="D219" s="339"/>
      <c r="E219" s="340"/>
      <c r="F219" s="341"/>
      <c r="G219" s="80"/>
      <c r="H219" s="105"/>
    </row>
    <row r="220" spans="1:8" ht="12.75">
      <c r="A220" s="121"/>
      <c r="B220" s="47"/>
      <c r="C220" s="296"/>
      <c r="D220" s="347" t="s">
        <v>390</v>
      </c>
      <c r="E220" s="347"/>
      <c r="F220" s="348"/>
      <c r="G220" s="153"/>
      <c r="H220" s="252">
        <v>37</v>
      </c>
    </row>
    <row r="221" spans="1:8" ht="12.75">
      <c r="A221" s="109"/>
      <c r="B221" s="321" t="s">
        <v>159</v>
      </c>
      <c r="C221" s="305"/>
      <c r="D221" s="336"/>
      <c r="E221" s="337"/>
      <c r="F221" s="338"/>
      <c r="G221" s="80"/>
      <c r="H221" s="105"/>
    </row>
    <row r="222" spans="1:8" ht="12.75">
      <c r="A222" s="109"/>
      <c r="B222" s="302"/>
      <c r="C222" s="306"/>
      <c r="D222" s="339"/>
      <c r="E222" s="340"/>
      <c r="F222" s="341"/>
      <c r="G222" s="80"/>
      <c r="H222" s="105"/>
    </row>
    <row r="223" spans="1:8" ht="12.75">
      <c r="A223" s="121"/>
      <c r="B223" s="47"/>
      <c r="C223" s="296"/>
      <c r="D223" s="347" t="s">
        <v>390</v>
      </c>
      <c r="E223" s="347"/>
      <c r="F223" s="348"/>
      <c r="G223" s="153"/>
      <c r="H223" s="252">
        <v>24.8</v>
      </c>
    </row>
    <row r="224" spans="1:8" ht="12.75">
      <c r="A224" s="95"/>
      <c r="B224" s="321" t="s">
        <v>160</v>
      </c>
      <c r="C224" s="305"/>
      <c r="D224" s="336"/>
      <c r="E224" s="337"/>
      <c r="F224" s="338"/>
      <c r="G224" s="83"/>
      <c r="H224" s="105"/>
    </row>
    <row r="225" spans="1:8" ht="12.75">
      <c r="A225" s="95"/>
      <c r="B225" s="302"/>
      <c r="C225" s="306"/>
      <c r="D225" s="339"/>
      <c r="E225" s="340"/>
      <c r="F225" s="341"/>
      <c r="G225" s="85"/>
      <c r="H225" s="110"/>
    </row>
    <row r="226" spans="1:8" ht="12.75">
      <c r="A226" s="260"/>
      <c r="B226" s="246"/>
      <c r="C226" s="241"/>
      <c r="D226" s="347" t="s">
        <v>390</v>
      </c>
      <c r="E226" s="347"/>
      <c r="F226" s="348"/>
      <c r="G226" s="153"/>
      <c r="H226" s="252">
        <v>26.8</v>
      </c>
    </row>
    <row r="227" spans="1:8" ht="12.75">
      <c r="A227" s="96"/>
      <c r="B227" s="101" t="s">
        <v>161</v>
      </c>
      <c r="C227" s="90"/>
      <c r="D227" s="336"/>
      <c r="E227" s="337"/>
      <c r="F227" s="338"/>
      <c r="G227" s="80"/>
      <c r="H227" s="105">
        <v>0</v>
      </c>
    </row>
    <row r="228" spans="1:8" ht="12.75">
      <c r="A228" s="121"/>
      <c r="B228" s="56"/>
      <c r="C228" s="247"/>
      <c r="D228" s="347" t="s">
        <v>390</v>
      </c>
      <c r="E228" s="347"/>
      <c r="F228" s="348"/>
      <c r="G228" s="153"/>
      <c r="H228" s="248"/>
    </row>
    <row r="229" spans="1:8" ht="12.75">
      <c r="A229" s="6">
        <v>79</v>
      </c>
      <c r="B229" s="352" t="s">
        <v>162</v>
      </c>
      <c r="C229" s="8"/>
      <c r="D229" s="336"/>
      <c r="E229" s="337"/>
      <c r="F229" s="338"/>
      <c r="G229" s="83"/>
      <c r="H229" s="86"/>
    </row>
    <row r="230" spans="1:8" ht="12.75">
      <c r="A230" s="2"/>
      <c r="B230" s="354"/>
      <c r="C230" s="14"/>
      <c r="D230" s="339"/>
      <c r="E230" s="340"/>
      <c r="F230" s="341"/>
      <c r="G230" s="4"/>
      <c r="H230" s="232"/>
    </row>
    <row r="231" spans="1:8" ht="12.75">
      <c r="A231" s="119"/>
      <c r="B231" s="296"/>
      <c r="C231" s="149"/>
      <c r="D231" s="347" t="s">
        <v>390</v>
      </c>
      <c r="E231" s="347"/>
      <c r="F231" s="348"/>
      <c r="G231" s="119"/>
      <c r="H231" s="244">
        <v>12.8</v>
      </c>
    </row>
    <row r="232" spans="1:8" ht="12.75">
      <c r="A232" s="6">
        <v>80</v>
      </c>
      <c r="B232" s="352" t="s">
        <v>163</v>
      </c>
      <c r="D232" s="336"/>
      <c r="E232" s="337"/>
      <c r="F232" s="338"/>
      <c r="G232" s="83"/>
      <c r="H232" s="86"/>
    </row>
    <row r="233" spans="1:8" ht="12.75">
      <c r="A233" s="1"/>
      <c r="B233" s="354"/>
      <c r="D233" s="339"/>
      <c r="E233" s="340"/>
      <c r="F233" s="341"/>
      <c r="G233" s="4"/>
      <c r="H233" s="232"/>
    </row>
    <row r="234" spans="1:8" ht="12.75">
      <c r="A234" s="119"/>
      <c r="B234" s="296"/>
      <c r="C234" s="149"/>
      <c r="D234" s="347" t="s">
        <v>390</v>
      </c>
      <c r="E234" s="347"/>
      <c r="F234" s="348"/>
      <c r="G234" s="119"/>
      <c r="H234" s="244">
        <v>12.2</v>
      </c>
    </row>
    <row r="235" spans="1:8" ht="12.75">
      <c r="A235" s="80">
        <v>81</v>
      </c>
      <c r="B235" s="378" t="s">
        <v>164</v>
      </c>
      <c r="D235" s="339"/>
      <c r="E235" s="340"/>
      <c r="F235" s="341"/>
      <c r="G235" s="83"/>
      <c r="H235" s="86"/>
    </row>
    <row r="236" spans="1:8" ht="12.75">
      <c r="A236" s="80"/>
      <c r="B236" s="379"/>
      <c r="D236" s="339"/>
      <c r="E236" s="340"/>
      <c r="F236" s="341"/>
      <c r="G236" s="83"/>
      <c r="H236" s="232"/>
    </row>
    <row r="237" spans="1:8" ht="12.75">
      <c r="A237" s="242"/>
      <c r="B237" s="298"/>
      <c r="C237" s="74"/>
      <c r="D237" s="347" t="s">
        <v>390</v>
      </c>
      <c r="E237" s="347"/>
      <c r="F237" s="348"/>
      <c r="G237" s="132"/>
      <c r="H237" s="245">
        <v>13.6</v>
      </c>
    </row>
    <row r="238" spans="1:8" ht="12.75">
      <c r="A238" s="3">
        <v>82</v>
      </c>
      <c r="B238" s="352" t="s">
        <v>165</v>
      </c>
      <c r="D238" s="339"/>
      <c r="E238" s="340"/>
      <c r="F238" s="341"/>
      <c r="G238" s="12"/>
      <c r="H238" s="78"/>
    </row>
    <row r="239" spans="1:8" ht="12.75">
      <c r="A239" s="7"/>
      <c r="B239" s="354"/>
      <c r="D239" s="339"/>
      <c r="E239" s="340"/>
      <c r="F239" s="341"/>
      <c r="G239" s="32"/>
      <c r="H239" s="78"/>
    </row>
    <row r="240" spans="1:8" ht="12.75">
      <c r="A240" s="119"/>
      <c r="B240" s="296"/>
      <c r="C240" s="149"/>
      <c r="D240" s="347" t="s">
        <v>390</v>
      </c>
      <c r="E240" s="347"/>
      <c r="F240" s="348"/>
      <c r="G240" s="119"/>
      <c r="H240" s="244">
        <v>10.8</v>
      </c>
    </row>
    <row r="241" spans="1:8" ht="12.75">
      <c r="A241" s="6">
        <v>83</v>
      </c>
      <c r="B241" s="352" t="s">
        <v>166</v>
      </c>
      <c r="D241" s="336"/>
      <c r="E241" s="337"/>
      <c r="F241" s="338"/>
      <c r="G241" s="83"/>
      <c r="H241" s="86"/>
    </row>
    <row r="242" spans="1:8" ht="12.75">
      <c r="A242" s="2"/>
      <c r="B242" s="354"/>
      <c r="D242" s="339"/>
      <c r="E242" s="340"/>
      <c r="F242" s="341"/>
      <c r="G242" s="4"/>
      <c r="H242" s="232"/>
    </row>
    <row r="243" spans="1:8" ht="12.75">
      <c r="A243" s="119"/>
      <c r="B243" s="296"/>
      <c r="C243" s="149"/>
      <c r="D243" s="347" t="s">
        <v>390</v>
      </c>
      <c r="E243" s="347"/>
      <c r="F243" s="348"/>
      <c r="G243" s="119"/>
      <c r="H243" s="244">
        <v>12</v>
      </c>
    </row>
    <row r="244" spans="1:8" ht="12.75">
      <c r="A244" s="96"/>
      <c r="B244" s="352" t="s">
        <v>167</v>
      </c>
      <c r="D244" s="336"/>
      <c r="E244" s="337"/>
      <c r="F244" s="338"/>
      <c r="G244" s="83"/>
      <c r="H244" s="105">
        <v>0</v>
      </c>
    </row>
    <row r="245" spans="1:8" ht="12.75">
      <c r="A245" s="96"/>
      <c r="B245" s="354"/>
      <c r="D245" s="339"/>
      <c r="E245" s="340"/>
      <c r="F245" s="341"/>
      <c r="G245" s="85"/>
      <c r="H245" s="110"/>
    </row>
    <row r="246" spans="1:8" ht="12.75">
      <c r="A246" s="121"/>
      <c r="B246" s="247"/>
      <c r="C246" s="149"/>
      <c r="D246" s="347" t="s">
        <v>390</v>
      </c>
      <c r="E246" s="347"/>
      <c r="F246" s="348"/>
      <c r="G246" s="153"/>
      <c r="H246" s="252">
        <v>0</v>
      </c>
    </row>
    <row r="247" spans="1:8" ht="12.75">
      <c r="A247" s="96"/>
      <c r="B247" s="352" t="s">
        <v>168</v>
      </c>
      <c r="C247" s="102"/>
      <c r="D247" s="336" t="s">
        <v>438</v>
      </c>
      <c r="E247" s="337"/>
      <c r="F247" s="338"/>
      <c r="G247" s="80" t="s">
        <v>424</v>
      </c>
      <c r="H247" s="105">
        <v>10.6</v>
      </c>
    </row>
    <row r="248" spans="1:8" ht="12.75">
      <c r="A248" s="109"/>
      <c r="B248" s="354"/>
      <c r="C248" s="102"/>
      <c r="D248" s="339" t="s">
        <v>90</v>
      </c>
      <c r="E248" s="340"/>
      <c r="F248" s="341"/>
      <c r="G248" s="80" t="s">
        <v>442</v>
      </c>
      <c r="H248" s="110">
        <v>1</v>
      </c>
    </row>
    <row r="249" spans="1:8" ht="12.75">
      <c r="A249" s="121"/>
      <c r="B249" s="296"/>
      <c r="C249" s="297"/>
      <c r="D249" s="347" t="s">
        <v>390</v>
      </c>
      <c r="E249" s="347"/>
      <c r="F249" s="348"/>
      <c r="G249" s="153"/>
      <c r="H249" s="252">
        <v>0.3</v>
      </c>
    </row>
    <row r="250" spans="1:8" ht="12.75">
      <c r="A250" s="206"/>
      <c r="B250" s="352" t="s">
        <v>169</v>
      </c>
      <c r="C250" s="299"/>
      <c r="D250" s="336"/>
      <c r="E250" s="337"/>
      <c r="F250" s="338"/>
      <c r="G250" s="80"/>
      <c r="H250" s="105"/>
    </row>
    <row r="251" spans="1:8" ht="12.75">
      <c r="A251" s="206"/>
      <c r="B251" s="354"/>
      <c r="C251" s="102"/>
      <c r="D251" s="339"/>
      <c r="E251" s="340"/>
      <c r="F251" s="341"/>
      <c r="G251" s="32"/>
      <c r="H251" s="110"/>
    </row>
    <row r="252" spans="1:8" ht="12.75">
      <c r="A252" s="47"/>
      <c r="B252" s="296"/>
      <c r="C252" s="297"/>
      <c r="D252" s="347" t="s">
        <v>390</v>
      </c>
      <c r="E252" s="347"/>
      <c r="F252" s="348"/>
      <c r="G252" s="119"/>
      <c r="H252" s="248">
        <v>10.5</v>
      </c>
    </row>
    <row r="253" spans="2:8" ht="12.75">
      <c r="B253" s="352" t="s">
        <v>170</v>
      </c>
      <c r="C253" s="102"/>
      <c r="D253" s="336"/>
      <c r="E253" s="337"/>
      <c r="F253" s="338"/>
      <c r="G253" s="83"/>
      <c r="H253" s="86"/>
    </row>
    <row r="254" spans="2:8" ht="12.75">
      <c r="B254" s="354"/>
      <c r="C254" s="102"/>
      <c r="D254" s="339"/>
      <c r="E254" s="340"/>
      <c r="F254" s="341"/>
      <c r="G254" s="80"/>
      <c r="H254" s="232"/>
    </row>
    <row r="255" spans="1:8" ht="12.75">
      <c r="A255" s="123"/>
      <c r="B255" s="296"/>
      <c r="C255" s="297"/>
      <c r="D255" s="347" t="s">
        <v>390</v>
      </c>
      <c r="E255" s="347"/>
      <c r="F255" s="348"/>
      <c r="G255" s="153"/>
      <c r="H255" s="244">
        <v>11.5</v>
      </c>
    </row>
    <row r="256" spans="1:8" ht="12.75">
      <c r="A256" s="262"/>
      <c r="B256" s="352" t="s">
        <v>171</v>
      </c>
      <c r="C256" s="102"/>
      <c r="D256" s="339" t="s">
        <v>90</v>
      </c>
      <c r="E256" s="340"/>
      <c r="F256" s="341"/>
      <c r="G256" s="80" t="s">
        <v>424</v>
      </c>
      <c r="H256" s="86">
        <v>1</v>
      </c>
    </row>
    <row r="257" spans="1:8" ht="12.75">
      <c r="A257" s="14"/>
      <c r="B257" s="354"/>
      <c r="C257" s="102"/>
      <c r="D257" s="339"/>
      <c r="E257" s="340"/>
      <c r="F257" s="341"/>
      <c r="G257" s="80"/>
      <c r="H257" s="232"/>
    </row>
    <row r="258" spans="1:8" ht="12.75">
      <c r="A258" s="119"/>
      <c r="B258" s="296"/>
      <c r="C258" s="297"/>
      <c r="D258" s="347" t="s">
        <v>390</v>
      </c>
      <c r="E258" s="347"/>
      <c r="F258" s="348"/>
      <c r="G258" s="153"/>
      <c r="H258" s="244">
        <v>9</v>
      </c>
    </row>
    <row r="259" spans="1:8" ht="12.75">
      <c r="A259" s="31"/>
      <c r="B259" s="352" t="s">
        <v>172</v>
      </c>
      <c r="C259" s="102"/>
      <c r="D259" s="339" t="s">
        <v>90</v>
      </c>
      <c r="E259" s="340"/>
      <c r="F259" s="341"/>
      <c r="G259" s="83" t="s">
        <v>424</v>
      </c>
      <c r="H259" s="86">
        <v>1</v>
      </c>
    </row>
    <row r="260" spans="1:8" ht="12.75">
      <c r="A260" s="31"/>
      <c r="B260" s="354"/>
      <c r="C260" s="102"/>
      <c r="D260" s="339"/>
      <c r="E260" s="340"/>
      <c r="F260" s="341"/>
      <c r="G260" s="80"/>
      <c r="H260" s="232"/>
    </row>
    <row r="261" spans="1:8" ht="12.75">
      <c r="A261" s="123"/>
      <c r="B261" s="296"/>
      <c r="C261" s="297"/>
      <c r="D261" s="347" t="s">
        <v>390</v>
      </c>
      <c r="E261" s="347"/>
      <c r="F261" s="348"/>
      <c r="G261" s="153"/>
      <c r="H261" s="244">
        <v>9.5</v>
      </c>
    </row>
    <row r="262" spans="1:8" ht="12.75">
      <c r="A262" s="6"/>
      <c r="B262" s="375" t="s">
        <v>173</v>
      </c>
      <c r="C262" s="102"/>
      <c r="D262" s="339" t="s">
        <v>90</v>
      </c>
      <c r="E262" s="340"/>
      <c r="F262" s="341"/>
      <c r="G262" s="83" t="s">
        <v>424</v>
      </c>
      <c r="H262" s="86">
        <v>0.8</v>
      </c>
    </row>
    <row r="263" spans="1:8" ht="12.75">
      <c r="A263" s="2"/>
      <c r="B263" s="376"/>
      <c r="C263" s="102"/>
      <c r="D263" s="339" t="s">
        <v>458</v>
      </c>
      <c r="E263" s="340"/>
      <c r="F263" s="341"/>
      <c r="G263" s="80" t="s">
        <v>424</v>
      </c>
      <c r="H263" s="232">
        <v>5.1</v>
      </c>
    </row>
    <row r="264" spans="1:8" ht="12.75">
      <c r="A264" s="119"/>
      <c r="B264" s="297"/>
      <c r="C264" s="297"/>
      <c r="D264" s="347" t="s">
        <v>390</v>
      </c>
      <c r="E264" s="347"/>
      <c r="F264" s="348"/>
      <c r="G264" s="153"/>
      <c r="H264" s="244">
        <v>16</v>
      </c>
    </row>
    <row r="265" spans="1:8" ht="12.75">
      <c r="A265" s="53"/>
      <c r="B265" s="321" t="s">
        <v>174</v>
      </c>
      <c r="C265" s="305"/>
      <c r="D265" s="339" t="s">
        <v>90</v>
      </c>
      <c r="E265" s="340"/>
      <c r="F265" s="341"/>
      <c r="G265" s="12" t="s">
        <v>424</v>
      </c>
      <c r="H265" s="93">
        <v>1.9</v>
      </c>
    </row>
    <row r="266" spans="1:8" ht="12.75">
      <c r="A266" s="96"/>
      <c r="B266" s="372"/>
      <c r="C266" s="380"/>
      <c r="D266" s="339" t="s">
        <v>463</v>
      </c>
      <c r="E266" s="340"/>
      <c r="F266" s="341"/>
      <c r="G266" s="32" t="s">
        <v>424</v>
      </c>
      <c r="H266" s="110">
        <v>11</v>
      </c>
    </row>
    <row r="267" spans="1:8" ht="12.75">
      <c r="A267" s="96"/>
      <c r="B267" s="372"/>
      <c r="C267" s="380"/>
      <c r="D267" s="339" t="s">
        <v>335</v>
      </c>
      <c r="E267" s="340"/>
      <c r="F267" s="341"/>
      <c r="G267" s="32" t="s">
        <v>424</v>
      </c>
      <c r="H267" s="105">
        <v>3.9</v>
      </c>
    </row>
    <row r="268" spans="1:8" ht="12.75">
      <c r="A268" s="96"/>
      <c r="B268" s="372"/>
      <c r="C268" s="380"/>
      <c r="D268" s="339" t="s">
        <v>446</v>
      </c>
      <c r="E268" s="340"/>
      <c r="F268" s="341"/>
      <c r="G268" s="32" t="s">
        <v>424</v>
      </c>
      <c r="H268" s="110">
        <v>28.7</v>
      </c>
    </row>
    <row r="269" spans="1:8" ht="12.75">
      <c r="A269" s="121"/>
      <c r="B269" s="56"/>
      <c r="C269" s="247"/>
      <c r="D269" s="347" t="s">
        <v>390</v>
      </c>
      <c r="E269" s="347"/>
      <c r="F269" s="348"/>
      <c r="G269" s="119"/>
      <c r="H269" s="252">
        <v>32.1</v>
      </c>
    </row>
    <row r="270" spans="1:8" ht="12.75">
      <c r="A270" s="53"/>
      <c r="B270" s="321" t="s">
        <v>175</v>
      </c>
      <c r="C270" s="27"/>
      <c r="D270" s="339" t="s">
        <v>438</v>
      </c>
      <c r="E270" s="340"/>
      <c r="F270" s="341"/>
      <c r="G270" s="12" t="s">
        <v>424</v>
      </c>
      <c r="H270" s="93">
        <v>1.9</v>
      </c>
    </row>
    <row r="271" spans="1:8" ht="12.75">
      <c r="A271" s="53"/>
      <c r="B271" s="302"/>
      <c r="C271" s="27"/>
      <c r="D271" s="339" t="s">
        <v>90</v>
      </c>
      <c r="E271" s="340"/>
      <c r="F271" s="341"/>
      <c r="G271" s="12" t="s">
        <v>424</v>
      </c>
      <c r="H271" s="93">
        <v>1.1</v>
      </c>
    </row>
    <row r="272" spans="1:8" ht="12.75">
      <c r="A272" s="121"/>
      <c r="B272" s="47"/>
      <c r="C272" s="247"/>
      <c r="D272" s="347" t="s">
        <v>390</v>
      </c>
      <c r="E272" s="347"/>
      <c r="F272" s="348"/>
      <c r="G272" s="119"/>
      <c r="H272" s="252">
        <v>42.5</v>
      </c>
    </row>
    <row r="273" spans="1:8" ht="12.75">
      <c r="A273" s="96"/>
      <c r="B273" s="317" t="s">
        <v>176</v>
      </c>
      <c r="C273" s="23"/>
      <c r="D273" s="336"/>
      <c r="E273" s="337"/>
      <c r="F273" s="338"/>
      <c r="G273" s="83"/>
      <c r="H273" s="105"/>
    </row>
    <row r="274" spans="1:8" ht="12.75">
      <c r="A274" s="96"/>
      <c r="B274" s="318"/>
      <c r="C274" s="23"/>
      <c r="D274" s="339"/>
      <c r="E274" s="340"/>
      <c r="F274" s="341"/>
      <c r="G274" s="83"/>
      <c r="H274" s="110"/>
    </row>
    <row r="275" spans="1:8" ht="12.75">
      <c r="A275" s="250"/>
      <c r="B275" s="290"/>
      <c r="C275" s="239"/>
      <c r="D275" s="347" t="s">
        <v>390</v>
      </c>
      <c r="E275" s="347"/>
      <c r="F275" s="348"/>
      <c r="G275" s="119"/>
      <c r="H275" s="257">
        <v>22.1</v>
      </c>
    </row>
    <row r="276" spans="1:8" ht="12.75">
      <c r="A276" s="53"/>
      <c r="B276" s="321" t="s">
        <v>177</v>
      </c>
      <c r="C276" s="15"/>
      <c r="D276" s="339"/>
      <c r="E276" s="340"/>
      <c r="F276" s="341"/>
      <c r="G276" s="12"/>
      <c r="H276" s="93">
        <v>0</v>
      </c>
    </row>
    <row r="277" spans="1:8" ht="12.75">
      <c r="A277" s="53"/>
      <c r="B277" s="302"/>
      <c r="C277" s="15"/>
      <c r="D277" s="339"/>
      <c r="E277" s="340"/>
      <c r="F277" s="341"/>
      <c r="G277" s="12"/>
      <c r="H277" s="93"/>
    </row>
    <row r="278" spans="1:8" ht="12.75">
      <c r="A278" s="121"/>
      <c r="B278" s="56"/>
      <c r="C278" s="247"/>
      <c r="D278" s="347" t="s">
        <v>390</v>
      </c>
      <c r="E278" s="347"/>
      <c r="F278" s="348"/>
      <c r="G278" s="119"/>
      <c r="H278" s="252">
        <v>0</v>
      </c>
    </row>
    <row r="279" spans="1:8" ht="12.75">
      <c r="A279" s="210"/>
      <c r="B279" s="303" t="s">
        <v>447</v>
      </c>
      <c r="C279" s="307"/>
      <c r="D279" s="339" t="s">
        <v>90</v>
      </c>
      <c r="E279" s="340"/>
      <c r="F279" s="341"/>
      <c r="G279" s="12" t="s">
        <v>424</v>
      </c>
      <c r="H279" s="93">
        <v>1.4</v>
      </c>
    </row>
    <row r="280" spans="1:8" ht="12.75">
      <c r="A280" s="210"/>
      <c r="B280" s="304"/>
      <c r="C280" s="308"/>
      <c r="D280" s="339"/>
      <c r="E280" s="340"/>
      <c r="F280" s="341"/>
      <c r="G280" s="12"/>
      <c r="H280" s="93"/>
    </row>
    <row r="281" spans="1:9" ht="12.75">
      <c r="A281" s="121"/>
      <c r="B281" s="56"/>
      <c r="C281" s="247"/>
      <c r="D281" s="347" t="s">
        <v>390</v>
      </c>
      <c r="E281" s="347"/>
      <c r="F281" s="348"/>
      <c r="G281" s="119"/>
      <c r="H281" s="252"/>
      <c r="I281" t="s">
        <v>448</v>
      </c>
    </row>
    <row r="282" spans="1:8" ht="12.75">
      <c r="A282" s="210"/>
      <c r="B282" s="303" t="s">
        <v>178</v>
      </c>
      <c r="C282" s="307"/>
      <c r="D282" s="339" t="s">
        <v>461</v>
      </c>
      <c r="E282" s="340"/>
      <c r="F282" s="341"/>
      <c r="G282" s="12" t="s">
        <v>424</v>
      </c>
      <c r="H282" s="93">
        <v>1.5</v>
      </c>
    </row>
    <row r="283" spans="1:8" ht="12.75">
      <c r="A283" s="210"/>
      <c r="B283" s="304"/>
      <c r="C283" s="308"/>
      <c r="D283" s="339" t="s">
        <v>463</v>
      </c>
      <c r="E283" s="340"/>
      <c r="F283" s="341"/>
      <c r="G283" s="12" t="s">
        <v>435</v>
      </c>
      <c r="H283" s="93">
        <v>11</v>
      </c>
    </row>
    <row r="284" spans="1:8" ht="12.75">
      <c r="A284" s="121"/>
      <c r="B284" s="56"/>
      <c r="C284" s="247"/>
      <c r="D284" s="347" t="s">
        <v>390</v>
      </c>
      <c r="E284" s="347"/>
      <c r="F284" s="348"/>
      <c r="G284" s="119"/>
      <c r="H284" s="252">
        <v>30.5</v>
      </c>
    </row>
    <row r="285" spans="1:8" ht="12.75">
      <c r="A285" s="53"/>
      <c r="B285" s="303" t="s">
        <v>179</v>
      </c>
      <c r="C285" s="307"/>
      <c r="D285" s="339" t="s">
        <v>90</v>
      </c>
      <c r="E285" s="340"/>
      <c r="F285" s="341"/>
      <c r="G285" s="12" t="s">
        <v>424</v>
      </c>
      <c r="H285" s="93">
        <v>1.4</v>
      </c>
    </row>
    <row r="286" spans="1:8" ht="12.75">
      <c r="A286" s="53"/>
      <c r="B286" s="304"/>
      <c r="C286" s="308"/>
      <c r="D286" s="339"/>
      <c r="E286" s="340"/>
      <c r="F286" s="341"/>
      <c r="G286" s="79"/>
      <c r="H286" s="93"/>
    </row>
    <row r="287" spans="1:8" ht="12.75">
      <c r="A287" s="121"/>
      <c r="B287" s="56"/>
      <c r="C287" s="247"/>
      <c r="D287" s="347" t="s">
        <v>390</v>
      </c>
      <c r="E287" s="347"/>
      <c r="F287" s="348"/>
      <c r="G287" s="153"/>
      <c r="H287" s="252">
        <v>9.9</v>
      </c>
    </row>
    <row r="288" spans="1:8" ht="12.75">
      <c r="A288" s="112"/>
      <c r="B288" s="321" t="s">
        <v>180</v>
      </c>
      <c r="C288" s="305"/>
      <c r="D288" s="339" t="s">
        <v>90</v>
      </c>
      <c r="E288" s="340"/>
      <c r="F288" s="341"/>
      <c r="G288" s="12" t="s">
        <v>424</v>
      </c>
      <c r="H288" s="93">
        <v>5.7</v>
      </c>
    </row>
    <row r="289" spans="1:8" ht="12.75">
      <c r="A289" s="112"/>
      <c r="B289" s="302"/>
      <c r="C289" s="306"/>
      <c r="D289" s="339" t="s">
        <v>446</v>
      </c>
      <c r="E289" s="340"/>
      <c r="F289" s="341"/>
      <c r="G289" s="79" t="s">
        <v>424</v>
      </c>
      <c r="H289" s="237">
        <v>32.3</v>
      </c>
    </row>
    <row r="290" spans="1:8" ht="12.75">
      <c r="A290" s="47"/>
      <c r="B290" s="114"/>
      <c r="C290" s="114"/>
      <c r="D290" s="347" t="s">
        <v>390</v>
      </c>
      <c r="E290" s="347"/>
      <c r="F290" s="348"/>
      <c r="G290" s="153"/>
      <c r="H290" s="248">
        <v>71.2</v>
      </c>
    </row>
    <row r="291" spans="2:8" ht="12.75">
      <c r="B291" s="342" t="s">
        <v>181</v>
      </c>
      <c r="D291" s="336"/>
      <c r="E291" s="337"/>
      <c r="F291" s="338"/>
      <c r="G291" s="80"/>
      <c r="H291" s="86"/>
    </row>
    <row r="292" spans="2:8" ht="12.75">
      <c r="B292" s="343"/>
      <c r="D292" s="339"/>
      <c r="E292" s="340"/>
      <c r="F292" s="341"/>
      <c r="G292" s="12"/>
      <c r="H292" s="82"/>
    </row>
    <row r="293" spans="1:8" ht="12.75">
      <c r="A293" s="123"/>
      <c r="B293" s="247"/>
      <c r="C293" s="149"/>
      <c r="D293" s="347" t="s">
        <v>390</v>
      </c>
      <c r="E293" s="347"/>
      <c r="F293" s="348"/>
      <c r="G293" s="153"/>
      <c r="H293" s="244">
        <v>3.9</v>
      </c>
    </row>
    <row r="294" spans="1:8" ht="12.75">
      <c r="A294" s="6"/>
      <c r="B294" s="342" t="s">
        <v>182</v>
      </c>
      <c r="D294" s="337"/>
      <c r="E294" s="337"/>
      <c r="F294" s="338"/>
      <c r="G294" s="83"/>
      <c r="H294" s="86"/>
    </row>
    <row r="295" spans="1:8" ht="12.75">
      <c r="A295" s="2"/>
      <c r="B295" s="343"/>
      <c r="D295" s="339"/>
      <c r="E295" s="340"/>
      <c r="F295" s="341"/>
      <c r="G295" s="4"/>
      <c r="H295" s="232"/>
    </row>
    <row r="296" spans="1:8" ht="12.75">
      <c r="A296" s="119"/>
      <c r="B296" s="247"/>
      <c r="C296" s="149"/>
      <c r="D296" s="347" t="s">
        <v>390</v>
      </c>
      <c r="E296" s="347"/>
      <c r="F296" s="348"/>
      <c r="G296" s="119"/>
      <c r="H296" s="244">
        <v>2.3</v>
      </c>
    </row>
    <row r="297" spans="1:8" ht="12.75">
      <c r="A297" s="6"/>
      <c r="B297" s="342" t="s">
        <v>183</v>
      </c>
      <c r="D297" s="336"/>
      <c r="E297" s="337"/>
      <c r="F297" s="338"/>
      <c r="G297" s="83"/>
      <c r="H297" s="86"/>
    </row>
    <row r="298" spans="1:8" ht="12.75">
      <c r="A298" s="2"/>
      <c r="B298" s="343"/>
      <c r="D298" s="339"/>
      <c r="E298" s="340"/>
      <c r="F298" s="341"/>
      <c r="G298" s="4"/>
      <c r="H298" s="232"/>
    </row>
    <row r="299" spans="1:8" ht="12.75">
      <c r="A299" s="119"/>
      <c r="B299" s="247"/>
      <c r="C299" s="149"/>
      <c r="D299" s="347" t="s">
        <v>390</v>
      </c>
      <c r="E299" s="347"/>
      <c r="F299" s="348"/>
      <c r="G299" s="119"/>
      <c r="H299" s="258">
        <v>6.1</v>
      </c>
    </row>
    <row r="300" spans="1:8" ht="12.75">
      <c r="A300" s="262"/>
      <c r="B300" s="342" t="s">
        <v>184</v>
      </c>
      <c r="D300" s="336"/>
      <c r="E300" s="337"/>
      <c r="F300" s="338"/>
      <c r="G300" s="83"/>
      <c r="H300" s="86"/>
    </row>
    <row r="301" spans="1:8" ht="12.75">
      <c r="A301" s="14"/>
      <c r="B301" s="343"/>
      <c r="D301" s="339"/>
      <c r="E301" s="340"/>
      <c r="F301" s="341"/>
      <c r="G301" s="83"/>
      <c r="H301" s="232"/>
    </row>
    <row r="302" spans="1:8" ht="12.75">
      <c r="A302" s="119"/>
      <c r="B302" s="287"/>
      <c r="C302" s="74"/>
      <c r="D302" s="347" t="s">
        <v>390</v>
      </c>
      <c r="E302" s="347"/>
      <c r="F302" s="348"/>
      <c r="G302" s="132"/>
      <c r="H302" s="245">
        <v>5.5</v>
      </c>
    </row>
    <row r="303" spans="1:8" ht="12.75">
      <c r="A303" s="31"/>
      <c r="B303" s="342" t="s">
        <v>185</v>
      </c>
      <c r="D303" s="340"/>
      <c r="E303" s="340"/>
      <c r="F303" s="341"/>
      <c r="G303" s="12"/>
      <c r="H303" s="78"/>
    </row>
    <row r="304" spans="1:8" ht="12.75">
      <c r="A304" s="31"/>
      <c r="B304" s="343"/>
      <c r="D304" s="339"/>
      <c r="E304" s="340"/>
      <c r="F304" s="341"/>
      <c r="G304" s="32"/>
      <c r="H304" s="78"/>
    </row>
    <row r="305" spans="1:8" ht="12.75">
      <c r="A305" s="123"/>
      <c r="B305" s="153"/>
      <c r="C305" s="149"/>
      <c r="D305" s="347" t="s">
        <v>390</v>
      </c>
      <c r="E305" s="347"/>
      <c r="F305" s="348"/>
      <c r="G305" s="119"/>
      <c r="H305" s="244">
        <v>6.2</v>
      </c>
    </row>
    <row r="306" spans="1:8" ht="12.75">
      <c r="A306" s="96"/>
      <c r="B306" s="356" t="s">
        <v>186</v>
      </c>
      <c r="D306" s="337" t="s">
        <v>335</v>
      </c>
      <c r="E306" s="337"/>
      <c r="F306" s="338"/>
      <c r="G306" s="83" t="s">
        <v>424</v>
      </c>
      <c r="H306" s="105" t="s">
        <v>441</v>
      </c>
    </row>
    <row r="307" spans="1:8" ht="12.75">
      <c r="A307" s="261"/>
      <c r="B307" s="338"/>
      <c r="D307" s="339"/>
      <c r="E307" s="340"/>
      <c r="F307" s="341"/>
      <c r="G307" s="85"/>
      <c r="H307" s="110"/>
    </row>
    <row r="308" spans="1:8" ht="12.75">
      <c r="A308" s="47"/>
      <c r="B308" s="247"/>
      <c r="C308" s="149"/>
      <c r="D308" s="347" t="s">
        <v>390</v>
      </c>
      <c r="E308" s="347"/>
      <c r="F308" s="348"/>
      <c r="G308" s="153"/>
      <c r="H308" s="248">
        <v>25.9</v>
      </c>
    </row>
    <row r="309" spans="1:8" ht="12.75">
      <c r="A309" s="103"/>
      <c r="B309" s="342" t="s">
        <v>378</v>
      </c>
      <c r="C309" s="113"/>
      <c r="D309" s="337"/>
      <c r="E309" s="337"/>
      <c r="F309" s="338"/>
      <c r="G309" s="83"/>
      <c r="H309" s="86"/>
    </row>
    <row r="310" spans="1:8" ht="12.75">
      <c r="A310" s="103"/>
      <c r="B310" s="343"/>
      <c r="C310" s="113"/>
      <c r="D310" s="339"/>
      <c r="E310" s="340"/>
      <c r="F310" s="341"/>
      <c r="G310" s="4"/>
      <c r="H310" s="232"/>
    </row>
    <row r="311" spans="1:8" ht="12.75">
      <c r="A311" s="47"/>
      <c r="B311" s="247"/>
      <c r="C311" s="114"/>
      <c r="D311" s="347" t="s">
        <v>390</v>
      </c>
      <c r="E311" s="347"/>
      <c r="F311" s="348"/>
      <c r="G311" s="119"/>
      <c r="H311" s="244">
        <v>1.2</v>
      </c>
    </row>
    <row r="312" spans="1:8" ht="12.75">
      <c r="A312" s="6"/>
      <c r="B312" s="342" t="s">
        <v>187</v>
      </c>
      <c r="C312" s="113"/>
      <c r="D312" s="337"/>
      <c r="E312" s="337"/>
      <c r="F312" s="338"/>
      <c r="G312" s="83"/>
      <c r="H312" s="86"/>
    </row>
    <row r="313" spans="1:8" ht="12.75">
      <c r="A313" s="2"/>
      <c r="B313" s="343"/>
      <c r="C313" s="113"/>
      <c r="D313" s="339"/>
      <c r="E313" s="340"/>
      <c r="F313" s="341"/>
      <c r="G313" s="80"/>
      <c r="H313" s="232"/>
    </row>
    <row r="314" spans="1:8" ht="12.75">
      <c r="A314" s="119"/>
      <c r="B314" s="114"/>
      <c r="C314" s="114"/>
      <c r="D314" s="347" t="s">
        <v>390</v>
      </c>
      <c r="E314" s="347"/>
      <c r="F314" s="348"/>
      <c r="G314" s="153"/>
      <c r="H314" s="244">
        <v>37.3</v>
      </c>
    </row>
    <row r="315" spans="1:8" ht="12.75">
      <c r="A315" s="96">
        <v>109</v>
      </c>
      <c r="B315" s="303" t="s">
        <v>188</v>
      </c>
      <c r="C315" s="307"/>
      <c r="D315" s="336" t="s">
        <v>461</v>
      </c>
      <c r="E315" s="337"/>
      <c r="F315" s="338"/>
      <c r="G315" s="80" t="s">
        <v>424</v>
      </c>
      <c r="H315" s="105">
        <v>1.5</v>
      </c>
    </row>
    <row r="316" spans="1:8" ht="12.75">
      <c r="A316" s="96"/>
      <c r="B316" s="311"/>
      <c r="C316" s="312"/>
      <c r="D316" s="339"/>
      <c r="E316" s="340"/>
      <c r="F316" s="341"/>
      <c r="G316" s="12"/>
      <c r="H316" s="110"/>
    </row>
    <row r="317" spans="1:8" ht="12.75">
      <c r="A317" s="96"/>
      <c r="B317" s="304"/>
      <c r="C317" s="308"/>
      <c r="D317" s="339" t="s">
        <v>335</v>
      </c>
      <c r="E317" s="340"/>
      <c r="F317" s="341"/>
      <c r="G317" s="80"/>
      <c r="H317" s="105">
        <v>23</v>
      </c>
    </row>
    <row r="318" spans="1:8" ht="12.75">
      <c r="A318" s="121"/>
      <c r="B318" s="56"/>
      <c r="C318" s="114"/>
      <c r="D318" s="347" t="s">
        <v>390</v>
      </c>
      <c r="E318" s="347"/>
      <c r="F318" s="348"/>
      <c r="G318" s="119"/>
      <c r="H318" s="252">
        <v>55.4</v>
      </c>
    </row>
    <row r="319" spans="1:8" ht="12.75">
      <c r="A319" s="53">
        <v>112</v>
      </c>
      <c r="B319" s="321" t="s">
        <v>189</v>
      </c>
      <c r="C319" s="19"/>
      <c r="D319" s="336" t="s">
        <v>90</v>
      </c>
      <c r="E319" s="337"/>
      <c r="F319" s="338"/>
      <c r="G319" s="12" t="s">
        <v>424</v>
      </c>
      <c r="H319" s="93">
        <v>1.2</v>
      </c>
    </row>
    <row r="320" spans="1:8" ht="12.75">
      <c r="A320" s="53"/>
      <c r="B320" s="302"/>
      <c r="C320" s="19"/>
      <c r="D320" s="339"/>
      <c r="E320" s="340"/>
      <c r="F320" s="341"/>
      <c r="G320" s="79"/>
      <c r="H320" s="237"/>
    </row>
    <row r="321" spans="1:8" ht="12.75">
      <c r="A321" s="121"/>
      <c r="B321" s="47"/>
      <c r="C321" s="149"/>
      <c r="D321" s="347" t="s">
        <v>390</v>
      </c>
      <c r="E321" s="347"/>
      <c r="F321" s="348"/>
      <c r="G321" s="153"/>
      <c r="H321" s="248">
        <v>25.5</v>
      </c>
    </row>
    <row r="322" spans="1:8" ht="12.75">
      <c r="A322" s="96">
        <v>113</v>
      </c>
      <c r="B322" s="321" t="s">
        <v>190</v>
      </c>
      <c r="D322" s="336" t="s">
        <v>90</v>
      </c>
      <c r="E322" s="337"/>
      <c r="F322" s="338"/>
      <c r="G322" s="83" t="s">
        <v>424</v>
      </c>
      <c r="H322" s="86">
        <v>1.7</v>
      </c>
    </row>
    <row r="323" spans="1:8" ht="12.75">
      <c r="A323" s="96"/>
      <c r="B323" s="372"/>
      <c r="D323" s="339" t="s">
        <v>426</v>
      </c>
      <c r="E323" s="340"/>
      <c r="F323" s="341"/>
      <c r="G323" s="4" t="s">
        <v>424</v>
      </c>
      <c r="H323" s="232">
        <v>6</v>
      </c>
    </row>
    <row r="324" spans="1:8" ht="12.75">
      <c r="A324" s="96"/>
      <c r="B324" s="372"/>
      <c r="D324" s="339" t="s">
        <v>335</v>
      </c>
      <c r="E324" s="340"/>
      <c r="F324" s="341"/>
      <c r="G324" s="12" t="s">
        <v>424</v>
      </c>
      <c r="H324" s="86">
        <v>2</v>
      </c>
    </row>
    <row r="325" spans="1:8" ht="12.75">
      <c r="A325" s="96"/>
      <c r="B325" s="302"/>
      <c r="D325" s="336" t="s">
        <v>439</v>
      </c>
      <c r="E325" s="337"/>
      <c r="F325" s="338"/>
      <c r="G325" s="4" t="s">
        <v>424</v>
      </c>
      <c r="H325" s="232">
        <v>0.2</v>
      </c>
    </row>
    <row r="326" spans="1:8" ht="12.75">
      <c r="A326" s="121"/>
      <c r="B326" s="47"/>
      <c r="C326" s="149"/>
      <c r="D326" s="347" t="s">
        <v>390</v>
      </c>
      <c r="E326" s="347"/>
      <c r="F326" s="348"/>
      <c r="G326" s="119"/>
      <c r="H326" s="244">
        <v>23.5</v>
      </c>
    </row>
    <row r="327" spans="1:8" ht="12.75">
      <c r="A327" s="96">
        <v>114</v>
      </c>
      <c r="B327" s="321" t="s">
        <v>91</v>
      </c>
      <c r="C327" s="14"/>
      <c r="D327" s="336" t="s">
        <v>90</v>
      </c>
      <c r="E327" s="337"/>
      <c r="F327" s="338"/>
      <c r="G327" s="83" t="s">
        <v>424</v>
      </c>
      <c r="H327" s="110">
        <v>3.9</v>
      </c>
    </row>
    <row r="328" spans="1:8" ht="12.75">
      <c r="A328" s="96"/>
      <c r="B328" s="302"/>
      <c r="C328" s="14"/>
      <c r="D328" s="336" t="s">
        <v>335</v>
      </c>
      <c r="E328" s="337"/>
      <c r="F328" s="338"/>
      <c r="G328" s="83" t="s">
        <v>424</v>
      </c>
      <c r="H328" s="105">
        <v>2.4</v>
      </c>
    </row>
    <row r="329" spans="1:8" ht="12.75">
      <c r="A329" s="121"/>
      <c r="B329" s="56"/>
      <c r="C329" s="264"/>
      <c r="D329" s="347" t="s">
        <v>390</v>
      </c>
      <c r="E329" s="347"/>
      <c r="F329" s="348"/>
      <c r="G329" s="119"/>
      <c r="H329" s="252">
        <v>21.8</v>
      </c>
    </row>
    <row r="330" spans="1:8" ht="12.75">
      <c r="A330" s="96">
        <v>116</v>
      </c>
      <c r="B330" s="303" t="s">
        <v>191</v>
      </c>
      <c r="C330" s="307"/>
      <c r="D330" s="336" t="s">
        <v>426</v>
      </c>
      <c r="E330" s="337"/>
      <c r="F330" s="338"/>
      <c r="G330" s="83" t="s">
        <v>424</v>
      </c>
      <c r="H330" s="105">
        <v>5.5</v>
      </c>
    </row>
    <row r="331" spans="1:8" ht="12.75">
      <c r="A331" s="96"/>
      <c r="B331" s="304"/>
      <c r="C331" s="308"/>
      <c r="D331" s="336" t="s">
        <v>90</v>
      </c>
      <c r="E331" s="337"/>
      <c r="F331" s="338"/>
      <c r="G331" s="83" t="s">
        <v>424</v>
      </c>
      <c r="H331" s="105">
        <v>1.9</v>
      </c>
    </row>
    <row r="332" spans="1:8" ht="12.75">
      <c r="A332" s="121"/>
      <c r="B332" s="56"/>
      <c r="C332" s="114"/>
      <c r="D332" s="347" t="s">
        <v>390</v>
      </c>
      <c r="E332" s="347"/>
      <c r="F332" s="348"/>
      <c r="G332" s="119"/>
      <c r="H332" s="252">
        <v>44.4</v>
      </c>
    </row>
    <row r="333" spans="1:8" ht="12.75">
      <c r="A333" s="96"/>
      <c r="B333" s="321" t="s">
        <v>379</v>
      </c>
      <c r="C333" s="22"/>
      <c r="D333" s="336" t="s">
        <v>90</v>
      </c>
      <c r="E333" s="337"/>
      <c r="F333" s="338"/>
      <c r="G333" s="83" t="s">
        <v>424</v>
      </c>
      <c r="H333" s="105">
        <v>0.7</v>
      </c>
    </row>
    <row r="334" spans="1:8" ht="12.75">
      <c r="A334" s="96"/>
      <c r="B334" s="372"/>
      <c r="C334" s="22"/>
      <c r="D334" s="339" t="s">
        <v>512</v>
      </c>
      <c r="E334" s="340"/>
      <c r="F334" s="341"/>
      <c r="G334" s="12"/>
      <c r="H334" s="110"/>
    </row>
    <row r="335" spans="1:8" ht="12.75">
      <c r="A335" s="96"/>
      <c r="B335" s="302"/>
      <c r="C335" s="22"/>
      <c r="D335" s="336" t="s">
        <v>335</v>
      </c>
      <c r="E335" s="337"/>
      <c r="F335" s="338"/>
      <c r="G335" s="4" t="s">
        <v>424</v>
      </c>
      <c r="H335" s="105">
        <v>1.7</v>
      </c>
    </row>
    <row r="336" spans="1:8" ht="12.75">
      <c r="A336" s="121"/>
      <c r="B336" s="47"/>
      <c r="C336" s="114"/>
      <c r="D336" s="347" t="s">
        <v>390</v>
      </c>
      <c r="E336" s="347"/>
      <c r="F336" s="348"/>
      <c r="G336" s="119"/>
      <c r="H336" s="252">
        <v>48.2</v>
      </c>
    </row>
    <row r="337" spans="1:8" ht="12.75">
      <c r="A337" s="96"/>
      <c r="B337" s="317" t="s">
        <v>380</v>
      </c>
      <c r="C337" s="22"/>
      <c r="D337" s="336" t="s">
        <v>462</v>
      </c>
      <c r="E337" s="337"/>
      <c r="F337" s="338"/>
      <c r="G337" s="83" t="s">
        <v>424</v>
      </c>
      <c r="H337" s="105">
        <v>48.5</v>
      </c>
    </row>
    <row r="338" spans="1:8" ht="12.75">
      <c r="A338" s="96"/>
      <c r="B338" s="318"/>
      <c r="C338" s="22"/>
      <c r="D338" s="336" t="s">
        <v>459</v>
      </c>
      <c r="E338" s="337"/>
      <c r="F338" s="338"/>
      <c r="G338" s="83"/>
      <c r="H338" s="110"/>
    </row>
    <row r="339" spans="1:8" ht="12.75">
      <c r="A339" s="121"/>
      <c r="B339" s="250"/>
      <c r="C339" s="265"/>
      <c r="D339" s="347" t="s">
        <v>390</v>
      </c>
      <c r="E339" s="347"/>
      <c r="F339" s="348"/>
      <c r="G339" s="119"/>
      <c r="H339" s="257">
        <v>70.1</v>
      </c>
    </row>
    <row r="340" spans="1:8" ht="12.75">
      <c r="A340" s="96"/>
      <c r="B340" s="317" t="s">
        <v>381</v>
      </c>
      <c r="C340" s="22"/>
      <c r="D340" s="336" t="s">
        <v>513</v>
      </c>
      <c r="E340" s="337"/>
      <c r="F340" s="338"/>
      <c r="G340" s="12"/>
      <c r="H340" s="93"/>
    </row>
    <row r="341" spans="1:8" ht="12.75">
      <c r="A341" s="96"/>
      <c r="B341" s="318"/>
      <c r="C341" s="22"/>
      <c r="D341" s="336"/>
      <c r="E341" s="337"/>
      <c r="F341" s="338"/>
      <c r="G341" s="12"/>
      <c r="H341" s="93"/>
    </row>
    <row r="342" spans="1:8" ht="12.75">
      <c r="A342" s="121"/>
      <c r="B342" s="47"/>
      <c r="C342" s="114"/>
      <c r="D342" s="347" t="s">
        <v>390</v>
      </c>
      <c r="E342" s="347"/>
      <c r="F342" s="348"/>
      <c r="G342" s="119"/>
      <c r="H342" s="252">
        <v>35.3</v>
      </c>
    </row>
    <row r="343" spans="1:8" ht="12.75">
      <c r="A343" s="96"/>
      <c r="B343" s="317" t="s">
        <v>382</v>
      </c>
      <c r="C343" s="22"/>
      <c r="D343" s="336" t="s">
        <v>514</v>
      </c>
      <c r="E343" s="337"/>
      <c r="F343" s="338"/>
      <c r="G343" s="83"/>
      <c r="H343" s="105">
        <v>18</v>
      </c>
    </row>
    <row r="344" spans="1:8" ht="12.75">
      <c r="A344" s="96"/>
      <c r="B344" s="318"/>
      <c r="C344" s="22"/>
      <c r="D344" s="336" t="s">
        <v>512</v>
      </c>
      <c r="E344" s="337"/>
      <c r="F344" s="338"/>
      <c r="G344" s="83"/>
      <c r="H344" s="110"/>
    </row>
    <row r="345" spans="1:8" ht="12.75">
      <c r="A345" s="250"/>
      <c r="B345" s="290"/>
      <c r="C345" s="265"/>
      <c r="D345" s="347" t="s">
        <v>390</v>
      </c>
      <c r="E345" s="347"/>
      <c r="F345" s="348"/>
      <c r="G345" s="119"/>
      <c r="H345" s="257">
        <v>29</v>
      </c>
    </row>
    <row r="346" spans="1:8" ht="12.75">
      <c r="A346" s="53"/>
      <c r="B346" s="375" t="s">
        <v>192</v>
      </c>
      <c r="C346" s="113"/>
      <c r="D346" s="339" t="s">
        <v>90</v>
      </c>
      <c r="E346" s="340"/>
      <c r="F346" s="341"/>
      <c r="G346" s="12" t="s">
        <v>424</v>
      </c>
      <c r="H346" s="93">
        <v>0.9</v>
      </c>
    </row>
    <row r="347" spans="1:8" ht="12.75">
      <c r="A347" s="53"/>
      <c r="B347" s="376"/>
      <c r="C347" s="113"/>
      <c r="D347" s="336"/>
      <c r="E347" s="337"/>
      <c r="F347" s="338"/>
      <c r="G347" s="79"/>
      <c r="H347" s="93"/>
    </row>
    <row r="348" spans="1:8" ht="12.75">
      <c r="A348" s="121"/>
      <c r="B348" s="47"/>
      <c r="C348" s="114"/>
      <c r="D348" s="347" t="s">
        <v>390</v>
      </c>
      <c r="E348" s="347"/>
      <c r="F348" s="348"/>
      <c r="G348" s="153"/>
      <c r="H348" s="252">
        <v>51</v>
      </c>
    </row>
    <row r="349" spans="1:8" ht="12.75">
      <c r="A349" s="96"/>
      <c r="B349" s="321" t="s">
        <v>193</v>
      </c>
      <c r="C349" s="266"/>
      <c r="D349" s="336" t="s">
        <v>90</v>
      </c>
      <c r="E349" s="337"/>
      <c r="F349" s="338"/>
      <c r="G349" s="80" t="s">
        <v>424</v>
      </c>
      <c r="H349" s="105">
        <v>0.2</v>
      </c>
    </row>
    <row r="350" spans="1:8" ht="12.75">
      <c r="A350" s="96"/>
      <c r="B350" s="302"/>
      <c r="C350" s="266"/>
      <c r="D350" s="336"/>
      <c r="E350" s="337"/>
      <c r="F350" s="338"/>
      <c r="G350" s="12"/>
      <c r="H350" s="110"/>
    </row>
    <row r="351" spans="1:8" ht="12.75">
      <c r="A351" s="121"/>
      <c r="B351" s="272"/>
      <c r="C351" s="114"/>
      <c r="D351" s="347" t="s">
        <v>390</v>
      </c>
      <c r="E351" s="347"/>
      <c r="F351" s="348"/>
      <c r="G351" s="153"/>
      <c r="H351" s="252">
        <v>36.1</v>
      </c>
    </row>
    <row r="352" spans="1:8" ht="12.75">
      <c r="A352" s="268"/>
      <c r="B352" s="134" t="s">
        <v>93</v>
      </c>
      <c r="C352" s="267"/>
      <c r="D352" s="363" t="s">
        <v>390</v>
      </c>
      <c r="E352" s="347"/>
      <c r="F352" s="348"/>
      <c r="G352" s="242"/>
      <c r="H352" s="270" t="s">
        <v>518</v>
      </c>
    </row>
    <row r="353" spans="1:8" ht="12.75">
      <c r="A353" s="53"/>
      <c r="B353" s="317" t="s">
        <v>194</v>
      </c>
      <c r="C353" s="19"/>
      <c r="D353" s="336"/>
      <c r="E353" s="337"/>
      <c r="F353" s="338"/>
      <c r="G353" s="12"/>
      <c r="H353" s="93">
        <v>0</v>
      </c>
    </row>
    <row r="354" spans="1:8" ht="12.75">
      <c r="A354" s="96"/>
      <c r="B354" s="318"/>
      <c r="C354" s="14"/>
      <c r="D354" s="336"/>
      <c r="E354" s="337"/>
      <c r="F354" s="338"/>
      <c r="G354" s="32"/>
      <c r="H354" s="110"/>
    </row>
    <row r="355" spans="1:8" ht="12.75">
      <c r="A355" s="121"/>
      <c r="B355" s="297"/>
      <c r="C355" s="149"/>
      <c r="D355" s="347" t="s">
        <v>390</v>
      </c>
      <c r="E355" s="347"/>
      <c r="F355" s="348"/>
      <c r="G355" s="119"/>
      <c r="H355" s="248" t="s">
        <v>518</v>
      </c>
    </row>
    <row r="356" spans="1:8" ht="12.75">
      <c r="A356" s="2"/>
      <c r="B356" s="317" t="s">
        <v>195</v>
      </c>
      <c r="D356" s="337"/>
      <c r="E356" s="337"/>
      <c r="F356" s="338"/>
      <c r="G356" s="83"/>
      <c r="H356" s="86"/>
    </row>
    <row r="357" spans="1:8" ht="12.75">
      <c r="A357" s="2"/>
      <c r="B357" s="318"/>
      <c r="D357" s="336"/>
      <c r="E357" s="337"/>
      <c r="F357" s="338"/>
      <c r="G357" s="4"/>
      <c r="H357" s="86"/>
    </row>
    <row r="358" spans="1:8" ht="12.75">
      <c r="A358" s="119"/>
      <c r="B358" s="149"/>
      <c r="C358" s="149"/>
      <c r="D358" s="347" t="s">
        <v>390</v>
      </c>
      <c r="E358" s="347"/>
      <c r="F358" s="348"/>
      <c r="G358" s="119"/>
      <c r="H358" s="244">
        <v>3.5</v>
      </c>
    </row>
    <row r="359" spans="1:8" ht="12.75">
      <c r="A359" s="53"/>
      <c r="B359" s="303" t="s">
        <v>196</v>
      </c>
      <c r="C359" s="307"/>
      <c r="D359" s="339"/>
      <c r="E359" s="340"/>
      <c r="F359" s="341"/>
      <c r="G359" s="12"/>
      <c r="H359" s="93"/>
    </row>
    <row r="360" spans="1:8" ht="12.75">
      <c r="A360" s="96"/>
      <c r="B360" s="304"/>
      <c r="C360" s="308"/>
      <c r="D360" s="336"/>
      <c r="E360" s="337"/>
      <c r="F360" s="338"/>
      <c r="G360" s="32"/>
      <c r="H360" s="237"/>
    </row>
    <row r="361" spans="1:8" ht="12.75">
      <c r="A361" s="121"/>
      <c r="B361" s="56"/>
      <c r="C361" s="247"/>
      <c r="D361" s="347" t="s">
        <v>390</v>
      </c>
      <c r="E361" s="347"/>
      <c r="F361" s="348"/>
      <c r="G361" s="119"/>
      <c r="H361" s="248">
        <v>1.8</v>
      </c>
    </row>
    <row r="362" spans="1:8" ht="12.75">
      <c r="A362" s="6"/>
      <c r="B362" s="303" t="s">
        <v>197</v>
      </c>
      <c r="C362" s="307"/>
      <c r="D362" s="336"/>
      <c r="E362" s="337"/>
      <c r="F362" s="338"/>
      <c r="G362" s="83"/>
      <c r="H362" s="86"/>
    </row>
    <row r="363" spans="1:8" ht="12.75">
      <c r="A363" s="2"/>
      <c r="B363" s="304"/>
      <c r="C363" s="308"/>
      <c r="D363" s="336"/>
      <c r="E363" s="337"/>
      <c r="F363" s="338"/>
      <c r="G363" s="4"/>
      <c r="H363" s="86"/>
    </row>
    <row r="364" spans="1:8" ht="12.75">
      <c r="A364" s="119"/>
      <c r="B364" s="56"/>
      <c r="C364" s="247"/>
      <c r="D364" s="347" t="s">
        <v>390</v>
      </c>
      <c r="E364" s="347"/>
      <c r="F364" s="348"/>
      <c r="G364" s="119"/>
      <c r="H364" s="244">
        <v>2.6</v>
      </c>
    </row>
    <row r="365" spans="1:8" ht="12.75">
      <c r="A365" s="6"/>
      <c r="B365" s="303" t="s">
        <v>198</v>
      </c>
      <c r="C365" s="307"/>
      <c r="D365" s="336"/>
      <c r="E365" s="337"/>
      <c r="F365" s="338"/>
      <c r="G365" s="83"/>
      <c r="H365" s="86"/>
    </row>
    <row r="366" spans="1:8" ht="12.75">
      <c r="A366" s="2"/>
      <c r="B366" s="304"/>
      <c r="C366" s="308"/>
      <c r="D366" s="336"/>
      <c r="E366" s="337"/>
      <c r="F366" s="338"/>
      <c r="G366" s="4"/>
      <c r="H366" s="86"/>
    </row>
    <row r="367" spans="1:8" ht="12.75">
      <c r="A367" s="119"/>
      <c r="B367" s="114"/>
      <c r="C367" s="247"/>
      <c r="D367" s="347" t="s">
        <v>390</v>
      </c>
      <c r="E367" s="347"/>
      <c r="F367" s="348"/>
      <c r="G367" s="119"/>
      <c r="H367" s="244">
        <v>6.2</v>
      </c>
    </row>
    <row r="368" spans="1:8" ht="12.75">
      <c r="A368" s="2"/>
      <c r="B368" s="321" t="s">
        <v>199</v>
      </c>
      <c r="C368" s="109"/>
      <c r="D368" s="336"/>
      <c r="E368" s="337"/>
      <c r="F368" s="338"/>
      <c r="G368" s="83"/>
      <c r="H368" s="271"/>
    </row>
    <row r="369" spans="1:8" ht="12.75">
      <c r="A369" s="2"/>
      <c r="B369" s="302"/>
      <c r="C369" s="109"/>
      <c r="D369" s="336"/>
      <c r="E369" s="337"/>
      <c r="F369" s="338"/>
      <c r="G369" s="4"/>
      <c r="H369" s="86"/>
    </row>
    <row r="370" spans="1:8" ht="12.75">
      <c r="A370" s="119"/>
      <c r="B370" s="297"/>
      <c r="C370" s="296"/>
      <c r="D370" s="347" t="s">
        <v>390</v>
      </c>
      <c r="E370" s="347"/>
      <c r="F370" s="348"/>
      <c r="G370" s="119"/>
      <c r="H370" s="244">
        <v>6</v>
      </c>
    </row>
    <row r="371" spans="1:8" ht="12.75">
      <c r="A371" s="2"/>
      <c r="B371" s="321" t="s">
        <v>200</v>
      </c>
      <c r="C371" s="305"/>
      <c r="D371" s="336"/>
      <c r="E371" s="337"/>
      <c r="F371" s="338"/>
      <c r="G371" s="83"/>
      <c r="H371" s="86"/>
    </row>
    <row r="372" spans="1:8" ht="12.75">
      <c r="A372" s="2"/>
      <c r="B372" s="302"/>
      <c r="C372" s="306"/>
      <c r="D372" s="336"/>
      <c r="E372" s="337"/>
      <c r="F372" s="338"/>
      <c r="G372" s="4"/>
      <c r="H372" s="232"/>
    </row>
    <row r="373" spans="1:8" ht="12.75">
      <c r="A373" s="119"/>
      <c r="B373" s="114"/>
      <c r="C373" s="247"/>
      <c r="D373" s="347" t="s">
        <v>390</v>
      </c>
      <c r="E373" s="347"/>
      <c r="F373" s="348"/>
      <c r="G373" s="119"/>
      <c r="H373" s="244">
        <v>4.6</v>
      </c>
    </row>
    <row r="374" spans="1:8" ht="12.75">
      <c r="A374" s="6"/>
      <c r="B374" s="303" t="s">
        <v>201</v>
      </c>
      <c r="C374" s="307"/>
      <c r="D374" s="336" t="s">
        <v>450</v>
      </c>
      <c r="E374" s="337"/>
      <c r="F374" s="338"/>
      <c r="G374" s="83" t="s">
        <v>424</v>
      </c>
      <c r="H374" s="86">
        <v>4</v>
      </c>
    </row>
    <row r="375" spans="1:8" ht="12.75">
      <c r="A375" s="2"/>
      <c r="B375" s="304"/>
      <c r="C375" s="308"/>
      <c r="D375" s="336"/>
      <c r="E375" s="337"/>
      <c r="F375" s="338"/>
      <c r="G375" s="4"/>
      <c r="H375" s="232"/>
    </row>
    <row r="376" spans="1:8" ht="12.75">
      <c r="A376" s="119"/>
      <c r="B376" s="114"/>
      <c r="C376" s="247"/>
      <c r="D376" s="347" t="s">
        <v>390</v>
      </c>
      <c r="E376" s="347"/>
      <c r="F376" s="348"/>
      <c r="G376" s="119"/>
      <c r="H376" s="244">
        <v>4</v>
      </c>
    </row>
    <row r="377" spans="1:8" ht="12.75">
      <c r="A377" s="2"/>
      <c r="B377" s="321" t="s">
        <v>202</v>
      </c>
      <c r="C377" s="305"/>
      <c r="D377" s="336"/>
      <c r="E377" s="337"/>
      <c r="F377" s="338"/>
      <c r="G377" s="83"/>
      <c r="H377" s="86"/>
    </row>
    <row r="378" spans="1:8" ht="12.75">
      <c r="A378" s="2"/>
      <c r="B378" s="302"/>
      <c r="C378" s="306"/>
      <c r="D378" s="336"/>
      <c r="E378" s="337"/>
      <c r="F378" s="338"/>
      <c r="G378" s="4"/>
      <c r="H378" s="232"/>
    </row>
    <row r="379" spans="1:8" ht="12.75">
      <c r="A379" s="119"/>
      <c r="B379" s="114"/>
      <c r="C379" s="114"/>
      <c r="D379" s="347" t="s">
        <v>390</v>
      </c>
      <c r="E379" s="347"/>
      <c r="F379" s="348"/>
      <c r="G379" s="119"/>
      <c r="H379" s="244">
        <v>5.5</v>
      </c>
    </row>
    <row r="380" spans="1:8" ht="12.75">
      <c r="A380" s="6"/>
      <c r="B380" s="303" t="s">
        <v>203</v>
      </c>
      <c r="C380" s="19"/>
      <c r="D380" s="336" t="s">
        <v>90</v>
      </c>
      <c r="E380" s="337"/>
      <c r="F380" s="338"/>
      <c r="G380" s="83" t="s">
        <v>424</v>
      </c>
      <c r="H380" s="86">
        <v>0.6</v>
      </c>
    </row>
    <row r="381" spans="1:8" ht="12.75">
      <c r="A381" s="2"/>
      <c r="B381" s="304"/>
      <c r="C381" s="14"/>
      <c r="D381" s="336"/>
      <c r="E381" s="337"/>
      <c r="F381" s="338"/>
      <c r="G381" s="4"/>
      <c r="H381" s="232"/>
    </row>
    <row r="382" spans="1:8" ht="12.75">
      <c r="A382" s="119"/>
      <c r="B382" s="114"/>
      <c r="C382" s="149"/>
      <c r="D382" s="347" t="s">
        <v>390</v>
      </c>
      <c r="E382" s="347"/>
      <c r="F382" s="348"/>
      <c r="G382" s="119"/>
      <c r="H382" s="244">
        <v>12.2</v>
      </c>
    </row>
    <row r="383" spans="1:8" ht="12.75">
      <c r="A383" s="6"/>
      <c r="B383" s="303" t="s">
        <v>204</v>
      </c>
      <c r="D383" s="336" t="s">
        <v>90</v>
      </c>
      <c r="E383" s="337"/>
      <c r="F383" s="338"/>
      <c r="G383" s="83" t="s">
        <v>424</v>
      </c>
      <c r="H383" s="86">
        <v>0.6</v>
      </c>
    </row>
    <row r="384" spans="1:8" ht="12.75">
      <c r="A384" s="2"/>
      <c r="B384" s="304"/>
      <c r="D384" s="336"/>
      <c r="E384" s="337"/>
      <c r="F384" s="338"/>
      <c r="G384" s="4"/>
      <c r="H384" s="86"/>
    </row>
    <row r="385" spans="1:8" ht="12.75">
      <c r="A385" s="119"/>
      <c r="B385" s="114"/>
      <c r="C385" s="149"/>
      <c r="D385" s="347" t="s">
        <v>390</v>
      </c>
      <c r="E385" s="347"/>
      <c r="F385" s="348"/>
      <c r="G385" s="119"/>
      <c r="H385" s="244" t="s">
        <v>518</v>
      </c>
    </row>
    <row r="386" spans="1:8" ht="12.75">
      <c r="A386" s="2"/>
      <c r="B386" s="303" t="s">
        <v>205</v>
      </c>
      <c r="C386" s="19"/>
      <c r="D386" s="336" t="s">
        <v>90</v>
      </c>
      <c r="E386" s="337"/>
      <c r="F386" s="338"/>
      <c r="G386" s="83" t="s">
        <v>424</v>
      </c>
      <c r="H386" s="86">
        <v>0.6</v>
      </c>
    </row>
    <row r="387" spans="1:8" ht="12.75">
      <c r="A387" s="2"/>
      <c r="B387" s="304"/>
      <c r="C387" s="14"/>
      <c r="D387" s="336"/>
      <c r="E387" s="337"/>
      <c r="F387" s="338"/>
      <c r="G387" s="4"/>
      <c r="H387" s="86"/>
    </row>
    <row r="388" spans="1:8" ht="12.75">
      <c r="A388" s="119"/>
      <c r="B388" s="114"/>
      <c r="C388" s="149"/>
      <c r="D388" s="347" t="s">
        <v>390</v>
      </c>
      <c r="E388" s="347"/>
      <c r="F388" s="348"/>
      <c r="G388" s="119"/>
      <c r="H388" s="244">
        <v>13.9</v>
      </c>
    </row>
    <row r="389" spans="1:8" ht="12.75">
      <c r="A389" s="96"/>
      <c r="B389" s="303" t="s">
        <v>206</v>
      </c>
      <c r="C389" s="14"/>
      <c r="D389" s="336" t="s">
        <v>90</v>
      </c>
      <c r="E389" s="337"/>
      <c r="F389" s="338"/>
      <c r="G389" s="83" t="s">
        <v>424</v>
      </c>
      <c r="H389" s="105">
        <v>0.6</v>
      </c>
    </row>
    <row r="390" spans="1:8" ht="12.75">
      <c r="A390" s="96"/>
      <c r="B390" s="304"/>
      <c r="C390" s="14"/>
      <c r="D390" s="336"/>
      <c r="E390" s="337"/>
      <c r="F390" s="338"/>
      <c r="G390" s="83"/>
      <c r="H390" s="105"/>
    </row>
    <row r="391" spans="1:8" ht="12.75">
      <c r="A391" s="121"/>
      <c r="B391" s="56"/>
      <c r="C391" s="149"/>
      <c r="D391" s="347" t="s">
        <v>390</v>
      </c>
      <c r="E391" s="347"/>
      <c r="F391" s="348"/>
      <c r="G391" s="119"/>
      <c r="H391" s="252">
        <v>0.2</v>
      </c>
    </row>
    <row r="392" spans="1:8" ht="12.75">
      <c r="A392" s="96"/>
      <c r="B392" s="321" t="s">
        <v>207</v>
      </c>
      <c r="C392" s="98"/>
      <c r="D392" s="336"/>
      <c r="E392" s="337"/>
      <c r="F392" s="338"/>
      <c r="G392" s="83"/>
      <c r="H392" s="105"/>
    </row>
    <row r="393" spans="1:8" ht="12.75">
      <c r="A393" s="96"/>
      <c r="B393" s="302"/>
      <c r="C393" s="98"/>
      <c r="D393" s="336"/>
      <c r="E393" s="337"/>
      <c r="F393" s="338"/>
      <c r="G393" s="83"/>
      <c r="H393" s="207"/>
    </row>
    <row r="394" spans="1:8" ht="12.75">
      <c r="A394" s="121"/>
      <c r="B394" s="297"/>
      <c r="C394" s="149"/>
      <c r="D394" s="347" t="s">
        <v>390</v>
      </c>
      <c r="E394" s="347"/>
      <c r="F394" s="348"/>
      <c r="G394" s="119"/>
      <c r="H394" s="248">
        <v>5.6</v>
      </c>
    </row>
    <row r="395" spans="1:8" ht="12.75">
      <c r="A395" s="2"/>
      <c r="B395" s="321" t="s">
        <v>208</v>
      </c>
      <c r="D395" s="336"/>
      <c r="E395" s="337"/>
      <c r="F395" s="338"/>
      <c r="G395" s="83"/>
      <c r="H395" s="86"/>
    </row>
    <row r="396" spans="1:8" ht="12.75">
      <c r="A396" s="2"/>
      <c r="B396" s="302"/>
      <c r="D396" s="336"/>
      <c r="E396" s="337"/>
      <c r="F396" s="338"/>
      <c r="G396" s="4"/>
      <c r="H396" s="86"/>
    </row>
    <row r="397" spans="1:8" ht="12.75">
      <c r="A397" s="119"/>
      <c r="B397" s="149"/>
      <c r="C397" s="149"/>
      <c r="D397" s="347" t="s">
        <v>390</v>
      </c>
      <c r="E397" s="347"/>
      <c r="F397" s="348"/>
      <c r="G397" s="119"/>
      <c r="H397" s="244">
        <v>2.1</v>
      </c>
    </row>
    <row r="398" spans="1:8" ht="12.75">
      <c r="A398" s="4"/>
      <c r="B398" s="319" t="s">
        <v>209</v>
      </c>
      <c r="C398" s="19"/>
      <c r="D398" s="336"/>
      <c r="E398" s="337"/>
      <c r="F398" s="338"/>
      <c r="G398" s="83"/>
      <c r="H398" s="86"/>
    </row>
    <row r="399" spans="1:8" ht="12.75">
      <c r="A399" s="4"/>
      <c r="B399" s="320"/>
      <c r="C399" s="14"/>
      <c r="D399" s="336"/>
      <c r="E399" s="337"/>
      <c r="F399" s="338"/>
      <c r="G399" s="4"/>
      <c r="H399" s="86"/>
    </row>
    <row r="400" spans="1:8" ht="12.75">
      <c r="A400" s="119"/>
      <c r="B400" s="272"/>
      <c r="C400" s="149"/>
      <c r="D400" s="347" t="s">
        <v>390</v>
      </c>
      <c r="E400" s="347"/>
      <c r="F400" s="348"/>
      <c r="G400" s="119"/>
      <c r="H400" s="244">
        <v>1.9</v>
      </c>
    </row>
    <row r="401" spans="1:8" ht="12.75">
      <c r="A401" s="6"/>
      <c r="B401" s="319" t="s">
        <v>210</v>
      </c>
      <c r="D401" s="336"/>
      <c r="E401" s="337"/>
      <c r="F401" s="338"/>
      <c r="G401" s="83"/>
      <c r="H401" s="86"/>
    </row>
    <row r="402" spans="1:8" ht="12.75">
      <c r="A402" s="2"/>
      <c r="B402" s="320"/>
      <c r="D402" s="336"/>
      <c r="E402" s="337"/>
      <c r="F402" s="338"/>
      <c r="G402" s="4"/>
      <c r="H402" s="86"/>
    </row>
    <row r="403" spans="1:8" ht="12.75">
      <c r="A403" s="119"/>
      <c r="B403" s="272"/>
      <c r="C403" s="149"/>
      <c r="D403" s="347" t="s">
        <v>390</v>
      </c>
      <c r="E403" s="347"/>
      <c r="F403" s="348"/>
      <c r="G403" s="119"/>
      <c r="H403" s="244">
        <v>1.1</v>
      </c>
    </row>
    <row r="404" spans="1:8" ht="12.75">
      <c r="A404" s="4"/>
      <c r="B404" s="319" t="s">
        <v>211</v>
      </c>
      <c r="C404" s="19"/>
      <c r="D404" s="336"/>
      <c r="E404" s="337"/>
      <c r="F404" s="338"/>
      <c r="G404" s="83"/>
      <c r="H404" s="86"/>
    </row>
    <row r="405" spans="1:8" ht="12.75">
      <c r="A405" s="4"/>
      <c r="B405" s="320"/>
      <c r="C405" s="14"/>
      <c r="D405" s="336"/>
      <c r="E405" s="337"/>
      <c r="F405" s="338"/>
      <c r="G405" s="4"/>
      <c r="H405" s="86"/>
    </row>
    <row r="406" spans="1:8" ht="12.75">
      <c r="A406" s="119"/>
      <c r="B406" s="272"/>
      <c r="C406" s="149"/>
      <c r="D406" s="347" t="s">
        <v>390</v>
      </c>
      <c r="E406" s="347"/>
      <c r="F406" s="348"/>
      <c r="G406" s="119"/>
      <c r="H406" s="244">
        <v>1.6</v>
      </c>
    </row>
    <row r="407" spans="1:8" ht="12.75">
      <c r="A407" s="6"/>
      <c r="B407" s="319" t="s">
        <v>212</v>
      </c>
      <c r="D407" s="337"/>
      <c r="E407" s="337"/>
      <c r="F407" s="338"/>
      <c r="G407" s="83"/>
      <c r="H407" s="86"/>
    </row>
    <row r="408" spans="1:8" ht="12.75">
      <c r="A408" s="2"/>
      <c r="B408" s="320"/>
      <c r="D408" s="336"/>
      <c r="E408" s="337"/>
      <c r="F408" s="338"/>
      <c r="G408" s="4"/>
      <c r="H408" s="86"/>
    </row>
    <row r="409" spans="1:8" ht="12.75">
      <c r="A409" s="119"/>
      <c r="B409" s="272"/>
      <c r="C409" s="149"/>
      <c r="D409" s="347" t="s">
        <v>390</v>
      </c>
      <c r="E409" s="347"/>
      <c r="F409" s="348"/>
      <c r="G409" s="119"/>
      <c r="H409" s="244">
        <v>1.8</v>
      </c>
    </row>
    <row r="410" spans="1:8" ht="12.75">
      <c r="A410" s="3"/>
      <c r="B410" s="319" t="s">
        <v>213</v>
      </c>
      <c r="C410" s="13"/>
      <c r="D410" s="340"/>
      <c r="E410" s="340"/>
      <c r="F410" s="341"/>
      <c r="G410" s="12"/>
      <c r="H410" s="78"/>
    </row>
    <row r="411" spans="1:8" ht="12.75">
      <c r="A411" s="2"/>
      <c r="B411" s="320"/>
      <c r="C411" s="14"/>
      <c r="D411" s="336"/>
      <c r="E411" s="337"/>
      <c r="F411" s="338"/>
      <c r="G411" s="12"/>
      <c r="H411" s="78"/>
    </row>
    <row r="412" spans="1:8" ht="12.75">
      <c r="A412" s="119"/>
      <c r="B412" s="119"/>
      <c r="C412" s="251"/>
      <c r="D412" s="347" t="s">
        <v>390</v>
      </c>
      <c r="E412" s="347"/>
      <c r="F412" s="348"/>
      <c r="G412" s="119"/>
      <c r="H412" s="249">
        <v>1.8</v>
      </c>
    </row>
    <row r="413" spans="1:8" ht="12.75">
      <c r="A413" s="4"/>
      <c r="B413" s="319" t="s">
        <v>214</v>
      </c>
      <c r="D413" s="340"/>
      <c r="E413" s="340"/>
      <c r="F413" s="341"/>
      <c r="G413" s="12"/>
      <c r="H413" s="78"/>
    </row>
    <row r="414" spans="1:8" ht="12.75">
      <c r="A414" s="71"/>
      <c r="B414" s="320"/>
      <c r="D414" s="336"/>
      <c r="E414" s="337"/>
      <c r="F414" s="338"/>
      <c r="G414" s="32"/>
      <c r="H414" s="232"/>
    </row>
    <row r="415" spans="1:8" ht="12.75">
      <c r="A415" s="123"/>
      <c r="B415" s="119"/>
      <c r="C415" s="149"/>
      <c r="D415" s="347" t="s">
        <v>390</v>
      </c>
      <c r="E415" s="347"/>
      <c r="F415" s="348"/>
      <c r="G415" s="119"/>
      <c r="H415" s="244">
        <v>1.8</v>
      </c>
    </row>
    <row r="416" spans="1:8" ht="12.75">
      <c r="A416" s="71"/>
      <c r="B416" s="317" t="s">
        <v>215</v>
      </c>
      <c r="D416" s="336"/>
      <c r="E416" s="337"/>
      <c r="F416" s="338"/>
      <c r="G416" s="83"/>
      <c r="H416" s="86"/>
    </row>
    <row r="417" spans="1:8" ht="12.75">
      <c r="A417" s="71"/>
      <c r="B417" s="318"/>
      <c r="D417" s="336"/>
      <c r="E417" s="337"/>
      <c r="F417" s="338"/>
      <c r="G417" s="4"/>
      <c r="H417" s="86"/>
    </row>
    <row r="418" spans="1:8" ht="12.75">
      <c r="A418" s="123"/>
      <c r="B418" s="121"/>
      <c r="C418" s="149"/>
      <c r="D418" s="347" t="s">
        <v>390</v>
      </c>
      <c r="E418" s="347"/>
      <c r="F418" s="348"/>
      <c r="G418" s="119"/>
      <c r="H418" s="244">
        <v>4.8</v>
      </c>
    </row>
    <row r="419" spans="1:8" ht="12.75">
      <c r="A419" s="6"/>
      <c r="B419" s="317" t="s">
        <v>216</v>
      </c>
      <c r="D419" s="337"/>
      <c r="E419" s="337"/>
      <c r="F419" s="338"/>
      <c r="G419" s="83"/>
      <c r="H419" s="86"/>
    </row>
    <row r="420" spans="1:8" ht="12.75">
      <c r="A420" s="2"/>
      <c r="B420" s="318"/>
      <c r="D420" s="336"/>
      <c r="E420" s="337"/>
      <c r="F420" s="338"/>
      <c r="G420" s="4"/>
      <c r="H420" s="232"/>
    </row>
    <row r="421" spans="1:8" ht="12.75">
      <c r="A421" s="119"/>
      <c r="B421" s="121"/>
      <c r="C421" s="149"/>
      <c r="D421" s="347" t="s">
        <v>390</v>
      </c>
      <c r="E421" s="347"/>
      <c r="F421" s="348"/>
      <c r="G421" s="119"/>
      <c r="H421" s="244">
        <v>1.4</v>
      </c>
    </row>
    <row r="422" spans="1:8" ht="12.75">
      <c r="A422" s="4"/>
      <c r="B422" s="317" t="s">
        <v>217</v>
      </c>
      <c r="D422" s="336"/>
      <c r="E422" s="337"/>
      <c r="F422" s="338"/>
      <c r="G422" s="83"/>
      <c r="H422" s="86"/>
    </row>
    <row r="423" spans="1:8" ht="12.75">
      <c r="A423" s="4"/>
      <c r="B423" s="318"/>
      <c r="D423" s="336"/>
      <c r="E423" s="337"/>
      <c r="F423" s="338"/>
      <c r="G423" s="4"/>
      <c r="H423" s="232"/>
    </row>
    <row r="424" spans="1:8" ht="12.75">
      <c r="A424" s="119"/>
      <c r="B424" s="119"/>
      <c r="C424" s="149"/>
      <c r="D424" s="347" t="s">
        <v>390</v>
      </c>
      <c r="E424" s="347"/>
      <c r="F424" s="348"/>
      <c r="G424" s="119"/>
      <c r="H424" s="244">
        <v>5.5</v>
      </c>
    </row>
    <row r="425" spans="1:8" ht="12.75">
      <c r="A425" s="3"/>
      <c r="B425" s="319" t="s">
        <v>218</v>
      </c>
      <c r="C425" s="10"/>
      <c r="D425" s="339"/>
      <c r="E425" s="340"/>
      <c r="F425" s="341"/>
      <c r="G425" s="12"/>
      <c r="H425" s="78"/>
    </row>
    <row r="426" spans="1:8" ht="12.75">
      <c r="A426" s="3"/>
      <c r="B426" s="320"/>
      <c r="C426" s="10"/>
      <c r="D426" s="336"/>
      <c r="E426" s="337"/>
      <c r="F426" s="338"/>
      <c r="G426" s="12"/>
      <c r="H426" s="78"/>
    </row>
    <row r="427" spans="1:8" ht="12.75">
      <c r="A427" s="119"/>
      <c r="B427" s="119"/>
      <c r="C427" s="153"/>
      <c r="D427" s="347" t="s">
        <v>390</v>
      </c>
      <c r="E427" s="347"/>
      <c r="F427" s="348"/>
      <c r="G427" s="119"/>
      <c r="H427" s="244">
        <v>0.2</v>
      </c>
    </row>
    <row r="428" spans="1:8" ht="12.75">
      <c r="A428" s="3"/>
      <c r="B428" s="317" t="s">
        <v>219</v>
      </c>
      <c r="C428" s="10"/>
      <c r="D428" s="339" t="s">
        <v>90</v>
      </c>
      <c r="E428" s="340"/>
      <c r="F428" s="341"/>
      <c r="G428" s="12" t="s">
        <v>424</v>
      </c>
      <c r="H428" s="78">
        <v>0.3</v>
      </c>
    </row>
    <row r="429" spans="1:8" ht="12.75">
      <c r="A429" s="3"/>
      <c r="B429" s="318"/>
      <c r="C429" s="10"/>
      <c r="D429" s="336"/>
      <c r="E429" s="337"/>
      <c r="F429" s="338"/>
      <c r="G429" s="12"/>
      <c r="H429" s="78"/>
    </row>
    <row r="430" spans="1:8" ht="12.75">
      <c r="A430" s="119"/>
      <c r="B430" s="121"/>
      <c r="C430" s="153"/>
      <c r="D430" s="347" t="s">
        <v>390</v>
      </c>
      <c r="E430" s="347"/>
      <c r="F430" s="348"/>
      <c r="G430" s="119"/>
      <c r="H430" s="244">
        <v>5.2</v>
      </c>
    </row>
    <row r="431" spans="1:8" ht="12.75">
      <c r="A431" s="3"/>
      <c r="B431" s="317" t="s">
        <v>220</v>
      </c>
      <c r="C431" s="10"/>
      <c r="D431" s="339"/>
      <c r="E431" s="340"/>
      <c r="F431" s="341"/>
      <c r="G431" s="12"/>
      <c r="H431" s="78"/>
    </row>
    <row r="432" spans="1:8" ht="12.75">
      <c r="A432" s="2"/>
      <c r="B432" s="318"/>
      <c r="C432" s="89"/>
      <c r="D432" s="336"/>
      <c r="E432" s="337"/>
      <c r="F432" s="338"/>
      <c r="G432" s="32"/>
      <c r="H432" s="78"/>
    </row>
    <row r="433" spans="1:8" ht="12.75">
      <c r="A433" s="119"/>
      <c r="B433" s="121"/>
      <c r="C433" s="153"/>
      <c r="D433" s="347" t="s">
        <v>390</v>
      </c>
      <c r="E433" s="347"/>
      <c r="F433" s="348"/>
      <c r="G433" s="119"/>
      <c r="H433" s="244">
        <v>3.7</v>
      </c>
    </row>
    <row r="434" spans="1:8" ht="12.75">
      <c r="A434" s="4"/>
      <c r="B434" s="317" t="s">
        <v>221</v>
      </c>
      <c r="C434" s="8"/>
      <c r="D434" s="336"/>
      <c r="E434" s="337"/>
      <c r="F434" s="338"/>
      <c r="G434" s="83"/>
      <c r="H434" s="86"/>
    </row>
    <row r="435" spans="1:8" ht="12.75">
      <c r="A435" s="4"/>
      <c r="B435" s="318"/>
      <c r="C435" s="1"/>
      <c r="D435" s="336"/>
      <c r="E435" s="337"/>
      <c r="F435" s="338"/>
      <c r="G435" s="4"/>
      <c r="H435" s="86"/>
    </row>
    <row r="436" spans="1:8" ht="12.75">
      <c r="A436" s="119"/>
      <c r="B436" s="121"/>
      <c r="C436" s="153"/>
      <c r="D436" s="347" t="s">
        <v>390</v>
      </c>
      <c r="E436" s="347"/>
      <c r="F436" s="348"/>
      <c r="G436" s="119"/>
      <c r="H436" s="244">
        <v>4.4</v>
      </c>
    </row>
    <row r="437" spans="1:8" ht="12.75">
      <c r="A437" s="3"/>
      <c r="B437" s="317" t="s">
        <v>222</v>
      </c>
      <c r="C437" s="10"/>
      <c r="D437" s="339"/>
      <c r="E437" s="340"/>
      <c r="F437" s="341"/>
      <c r="G437" s="12"/>
      <c r="H437" s="78"/>
    </row>
    <row r="438" spans="1:8" ht="12.75">
      <c r="A438" s="3"/>
      <c r="B438" s="318"/>
      <c r="C438" s="10"/>
      <c r="D438" s="336"/>
      <c r="E438" s="337"/>
      <c r="F438" s="338"/>
      <c r="G438" s="12"/>
      <c r="H438" s="78"/>
    </row>
    <row r="439" spans="1:8" ht="12.75">
      <c r="A439" s="119"/>
      <c r="B439" s="121"/>
      <c r="C439" s="153"/>
      <c r="D439" s="347" t="s">
        <v>390</v>
      </c>
      <c r="E439" s="347"/>
      <c r="F439" s="348"/>
      <c r="G439" s="119"/>
      <c r="H439" s="244">
        <v>2.7</v>
      </c>
    </row>
    <row r="440" spans="1:8" ht="12.75">
      <c r="A440" s="3"/>
      <c r="B440" s="317" t="s">
        <v>223</v>
      </c>
      <c r="C440" s="10"/>
      <c r="D440" s="339"/>
      <c r="E440" s="340"/>
      <c r="F440" s="341"/>
      <c r="G440" s="12"/>
      <c r="H440" s="78"/>
    </row>
    <row r="441" spans="1:8" ht="12.75">
      <c r="A441" s="2"/>
      <c r="B441" s="318"/>
      <c r="C441" s="89"/>
      <c r="D441" s="336"/>
      <c r="E441" s="337"/>
      <c r="F441" s="338"/>
      <c r="G441" s="32"/>
      <c r="H441" s="78"/>
    </row>
    <row r="442" spans="1:8" ht="12.75">
      <c r="A442" s="119"/>
      <c r="B442" s="121"/>
      <c r="C442" s="153"/>
      <c r="D442" s="347" t="s">
        <v>390</v>
      </c>
      <c r="E442" s="347"/>
      <c r="F442" s="348"/>
      <c r="G442" s="119"/>
      <c r="H442" s="244">
        <v>4.3</v>
      </c>
    </row>
    <row r="443" spans="1:8" ht="12.75">
      <c r="A443" s="4"/>
      <c r="B443" s="317" t="s">
        <v>224</v>
      </c>
      <c r="C443" s="8"/>
      <c r="D443" s="336"/>
      <c r="E443" s="337"/>
      <c r="F443" s="338"/>
      <c r="G443" s="83"/>
      <c r="H443" s="86"/>
    </row>
    <row r="444" spans="1:8" ht="12.75">
      <c r="A444" s="4"/>
      <c r="B444" s="318"/>
      <c r="C444" s="1"/>
      <c r="D444" s="336"/>
      <c r="E444" s="337"/>
      <c r="F444" s="338"/>
      <c r="G444" s="4"/>
      <c r="H444" s="86"/>
    </row>
    <row r="445" spans="1:8" ht="12.75">
      <c r="A445" s="119"/>
      <c r="B445" s="119"/>
      <c r="C445" s="153"/>
      <c r="D445" s="347" t="s">
        <v>390</v>
      </c>
      <c r="E445" s="347"/>
      <c r="F445" s="348"/>
      <c r="G445" s="119"/>
      <c r="H445" s="244">
        <v>2.7</v>
      </c>
    </row>
    <row r="446" spans="1:8" ht="12.75">
      <c r="A446" s="4"/>
      <c r="B446" s="317" t="s">
        <v>225</v>
      </c>
      <c r="C446" s="8"/>
      <c r="D446" s="336"/>
      <c r="E446" s="337"/>
      <c r="F446" s="338"/>
      <c r="G446" s="83"/>
      <c r="H446" s="86"/>
    </row>
    <row r="447" spans="1:8" ht="12.75">
      <c r="A447" s="4"/>
      <c r="B447" s="318"/>
      <c r="C447" s="1"/>
      <c r="D447" s="336"/>
      <c r="E447" s="337"/>
      <c r="F447" s="338"/>
      <c r="G447" s="4"/>
      <c r="H447" s="86"/>
    </row>
    <row r="448" spans="1:8" ht="12.75">
      <c r="A448" s="119"/>
      <c r="B448" s="121"/>
      <c r="C448" s="153"/>
      <c r="D448" s="347" t="s">
        <v>390</v>
      </c>
      <c r="E448" s="347"/>
      <c r="F448" s="348"/>
      <c r="G448" s="119"/>
      <c r="H448" s="244">
        <v>3.5</v>
      </c>
    </row>
    <row r="449" spans="1:8" ht="12.75">
      <c r="A449" s="3"/>
      <c r="B449" s="317" t="s">
        <v>226</v>
      </c>
      <c r="C449" s="10"/>
      <c r="D449" s="336"/>
      <c r="E449" s="337"/>
      <c r="F449" s="338"/>
      <c r="G449" s="12"/>
      <c r="H449" s="78"/>
    </row>
    <row r="450" spans="1:8" ht="12.75">
      <c r="A450" s="2"/>
      <c r="B450" s="318"/>
      <c r="C450" s="89"/>
      <c r="D450" s="336"/>
      <c r="E450" s="337"/>
      <c r="F450" s="338"/>
      <c r="G450" s="32"/>
      <c r="H450" s="78"/>
    </row>
    <row r="451" spans="1:8" ht="12.75">
      <c r="A451" s="119"/>
      <c r="B451" s="121"/>
      <c r="C451" s="153"/>
      <c r="D451" s="347" t="s">
        <v>390</v>
      </c>
      <c r="E451" s="347"/>
      <c r="F451" s="348"/>
      <c r="G451" s="119"/>
      <c r="H451" s="244">
        <v>3.3</v>
      </c>
    </row>
    <row r="452" spans="1:8" ht="12.75">
      <c r="A452" s="4"/>
      <c r="B452" s="317" t="s">
        <v>227</v>
      </c>
      <c r="C452" s="8"/>
      <c r="D452" s="336"/>
      <c r="E452" s="337"/>
      <c r="F452" s="338"/>
      <c r="G452" s="83"/>
      <c r="H452" s="86"/>
    </row>
    <row r="453" spans="1:8" ht="12.75">
      <c r="A453" s="4"/>
      <c r="B453" s="318"/>
      <c r="C453" s="1"/>
      <c r="D453" s="336"/>
      <c r="E453" s="337"/>
      <c r="F453" s="338"/>
      <c r="G453" s="4"/>
      <c r="H453" s="86"/>
    </row>
    <row r="454" spans="1:8" ht="12.75">
      <c r="A454" s="119"/>
      <c r="B454" s="121"/>
      <c r="C454" s="153"/>
      <c r="D454" s="347" t="s">
        <v>390</v>
      </c>
      <c r="E454" s="347"/>
      <c r="F454" s="348"/>
      <c r="G454" s="119"/>
      <c r="H454" s="244">
        <v>4</v>
      </c>
    </row>
    <row r="455" spans="1:8" ht="12.75">
      <c r="A455" s="3"/>
      <c r="B455" s="317" t="s">
        <v>228</v>
      </c>
      <c r="C455" s="10"/>
      <c r="D455" s="339"/>
      <c r="E455" s="340"/>
      <c r="F455" s="341"/>
      <c r="G455" s="12"/>
      <c r="H455" s="78"/>
    </row>
    <row r="456" spans="1:8" ht="12.75">
      <c r="A456" s="3"/>
      <c r="B456" s="318"/>
      <c r="C456" s="10"/>
      <c r="D456" s="336"/>
      <c r="E456" s="337"/>
      <c r="F456" s="338"/>
      <c r="G456" s="12"/>
      <c r="H456" s="78"/>
    </row>
    <row r="457" spans="1:8" ht="12.75">
      <c r="A457" s="119"/>
      <c r="B457" s="119"/>
      <c r="C457" s="153"/>
      <c r="D457" s="347" t="s">
        <v>390</v>
      </c>
      <c r="E457" s="347"/>
      <c r="F457" s="348"/>
      <c r="G457" s="119"/>
      <c r="H457" s="244">
        <v>4.3</v>
      </c>
    </row>
    <row r="458" spans="1:8" ht="12.75">
      <c r="A458" s="3"/>
      <c r="B458" s="317" t="s">
        <v>229</v>
      </c>
      <c r="C458" s="10"/>
      <c r="D458" s="339"/>
      <c r="E458" s="340"/>
      <c r="F458" s="341"/>
      <c r="G458" s="12"/>
      <c r="H458" s="78"/>
    </row>
    <row r="459" spans="1:8" ht="12.75">
      <c r="A459" s="2"/>
      <c r="B459" s="318"/>
      <c r="C459" s="1"/>
      <c r="D459" s="336"/>
      <c r="E459" s="337"/>
      <c r="F459" s="338"/>
      <c r="G459" s="32"/>
      <c r="H459" s="86"/>
    </row>
    <row r="460" spans="1:8" ht="12.75">
      <c r="A460" s="119"/>
      <c r="B460" s="119"/>
      <c r="C460" s="153"/>
      <c r="D460" s="347" t="s">
        <v>390</v>
      </c>
      <c r="E460" s="347"/>
      <c r="F460" s="348"/>
      <c r="G460" s="119"/>
      <c r="H460" s="244">
        <v>4.7</v>
      </c>
    </row>
    <row r="461" spans="1:8" ht="12.75">
      <c r="A461" s="4"/>
      <c r="B461" s="342" t="s">
        <v>230</v>
      </c>
      <c r="C461" s="8"/>
      <c r="D461" s="336"/>
      <c r="E461" s="337"/>
      <c r="F461" s="338"/>
      <c r="G461" s="83"/>
      <c r="H461" s="86"/>
    </row>
    <row r="462" spans="1:8" ht="12.75">
      <c r="A462" s="4"/>
      <c r="B462" s="343"/>
      <c r="C462" s="1"/>
      <c r="D462" s="336"/>
      <c r="E462" s="337"/>
      <c r="F462" s="338"/>
      <c r="G462" s="4"/>
      <c r="H462" s="86"/>
    </row>
    <row r="463" spans="1:8" ht="12.75">
      <c r="A463" s="119"/>
      <c r="B463" s="272"/>
      <c r="C463" s="153"/>
      <c r="D463" s="347" t="s">
        <v>390</v>
      </c>
      <c r="E463" s="347"/>
      <c r="F463" s="348"/>
      <c r="G463" s="119"/>
      <c r="H463" s="244">
        <v>4.1</v>
      </c>
    </row>
    <row r="464" spans="1:8" ht="12.75">
      <c r="A464" s="3"/>
      <c r="B464" s="342" t="s">
        <v>231</v>
      </c>
      <c r="C464" s="10"/>
      <c r="D464" s="339"/>
      <c r="E464" s="340"/>
      <c r="F464" s="341"/>
      <c r="G464" s="12"/>
      <c r="H464" s="78"/>
    </row>
    <row r="465" spans="1:8" ht="12.75">
      <c r="A465" s="2"/>
      <c r="B465" s="343"/>
      <c r="C465" s="89"/>
      <c r="D465" s="336"/>
      <c r="E465" s="337"/>
      <c r="F465" s="338"/>
      <c r="G465" s="32"/>
      <c r="H465" s="78"/>
    </row>
    <row r="466" spans="1:8" ht="12.75">
      <c r="A466" s="119"/>
      <c r="B466" s="272"/>
      <c r="C466" s="153"/>
      <c r="D466" s="347" t="s">
        <v>390</v>
      </c>
      <c r="E466" s="347"/>
      <c r="F466" s="348"/>
      <c r="G466" s="119"/>
      <c r="H466" s="244">
        <v>4.5</v>
      </c>
    </row>
    <row r="467" spans="1:8" ht="12.75">
      <c r="A467" s="4"/>
      <c r="B467" s="342" t="s">
        <v>232</v>
      </c>
      <c r="C467" s="8"/>
      <c r="D467" s="336"/>
      <c r="E467" s="337"/>
      <c r="F467" s="338"/>
      <c r="G467" s="83"/>
      <c r="H467" s="86"/>
    </row>
    <row r="468" spans="1:8" ht="12.75">
      <c r="A468" s="4"/>
      <c r="B468" s="343"/>
      <c r="C468" s="1"/>
      <c r="D468" s="336"/>
      <c r="E468" s="337"/>
      <c r="F468" s="338"/>
      <c r="G468" s="4"/>
      <c r="H468" s="232"/>
    </row>
    <row r="469" spans="1:8" ht="12.75">
      <c r="A469" s="119"/>
      <c r="B469" s="272"/>
      <c r="C469" s="153"/>
      <c r="D469" s="347" t="s">
        <v>390</v>
      </c>
      <c r="E469" s="347"/>
      <c r="F469" s="348"/>
      <c r="G469" s="119"/>
      <c r="H469" s="244">
        <v>3.3</v>
      </c>
    </row>
    <row r="470" spans="1:8" ht="12.75">
      <c r="A470" s="4"/>
      <c r="B470" s="342" t="s">
        <v>233</v>
      </c>
      <c r="C470" s="1"/>
      <c r="D470" s="344"/>
      <c r="E470" s="345"/>
      <c r="F470" s="346"/>
      <c r="G470" s="83"/>
      <c r="H470" s="86"/>
    </row>
    <row r="471" spans="1:8" ht="12.75">
      <c r="A471" s="4"/>
      <c r="B471" s="343"/>
      <c r="C471" s="14"/>
      <c r="D471" s="336"/>
      <c r="E471" s="337"/>
      <c r="F471" s="338"/>
      <c r="G471" s="4"/>
      <c r="H471" s="232"/>
    </row>
    <row r="472" spans="1:8" ht="12.75">
      <c r="A472" s="119"/>
      <c r="B472" s="119"/>
      <c r="C472" s="149"/>
      <c r="D472" s="347" t="s">
        <v>390</v>
      </c>
      <c r="E472" s="347"/>
      <c r="F472" s="348"/>
      <c r="G472" s="119"/>
      <c r="H472" s="244">
        <v>2.9</v>
      </c>
    </row>
    <row r="473" spans="1:8" ht="12.75">
      <c r="A473" s="6"/>
      <c r="B473" s="352" t="s">
        <v>234</v>
      </c>
      <c r="D473" s="336"/>
      <c r="E473" s="337"/>
      <c r="F473" s="338"/>
      <c r="G473" s="83"/>
      <c r="H473" s="86"/>
    </row>
    <row r="474" spans="1:8" ht="12.75">
      <c r="A474" s="2"/>
      <c r="B474" s="354"/>
      <c r="D474" s="336"/>
      <c r="E474" s="337"/>
      <c r="F474" s="338"/>
      <c r="G474" s="4"/>
      <c r="H474" s="232"/>
    </row>
    <row r="475" spans="1:8" ht="12.75">
      <c r="A475" s="119"/>
      <c r="B475" s="121"/>
      <c r="C475" s="149"/>
      <c r="D475" s="347" t="s">
        <v>390</v>
      </c>
      <c r="E475" s="347"/>
      <c r="F475" s="348"/>
      <c r="G475" s="119"/>
      <c r="H475" s="244">
        <v>4</v>
      </c>
    </row>
    <row r="476" spans="1:8" ht="12.75">
      <c r="A476" s="4"/>
      <c r="B476" s="352" t="s">
        <v>235</v>
      </c>
      <c r="D476" s="336"/>
      <c r="E476" s="337"/>
      <c r="F476" s="338"/>
      <c r="G476" s="83"/>
      <c r="H476" s="86"/>
    </row>
    <row r="477" spans="1:8" ht="12.75">
      <c r="A477" s="4"/>
      <c r="B477" s="354"/>
      <c r="D477" s="336"/>
      <c r="E477" s="337"/>
      <c r="F477" s="338"/>
      <c r="G477" s="4"/>
      <c r="H477" s="232"/>
    </row>
    <row r="478" spans="1:8" ht="12.75">
      <c r="A478" s="119"/>
      <c r="B478" s="119"/>
      <c r="C478" s="149"/>
      <c r="D478" s="347" t="s">
        <v>390</v>
      </c>
      <c r="E478" s="347"/>
      <c r="F478" s="348"/>
      <c r="G478" s="119"/>
      <c r="H478" s="244">
        <v>4.6</v>
      </c>
    </row>
    <row r="479" spans="1:8" ht="12.75">
      <c r="A479" s="6"/>
      <c r="B479" s="319" t="s">
        <v>236</v>
      </c>
      <c r="D479" s="336"/>
      <c r="E479" s="337"/>
      <c r="F479" s="338"/>
      <c r="G479" s="83"/>
      <c r="H479" s="86"/>
    </row>
    <row r="480" spans="1:8" ht="12.75">
      <c r="A480" s="2"/>
      <c r="B480" s="320"/>
      <c r="D480" s="336"/>
      <c r="E480" s="337"/>
      <c r="F480" s="338"/>
      <c r="G480" s="4"/>
      <c r="H480" s="232"/>
    </row>
    <row r="481" spans="1:8" ht="12.75">
      <c r="A481" s="119"/>
      <c r="B481" s="272"/>
      <c r="C481" s="149"/>
      <c r="D481" s="347" t="s">
        <v>390</v>
      </c>
      <c r="E481" s="347"/>
      <c r="F481" s="348"/>
      <c r="G481" s="119"/>
      <c r="H481" s="244">
        <v>5.3</v>
      </c>
    </row>
    <row r="482" spans="1:8" ht="12.75">
      <c r="A482" s="4"/>
      <c r="B482" s="319" t="s">
        <v>237</v>
      </c>
      <c r="D482" s="336"/>
      <c r="E482" s="337"/>
      <c r="F482" s="338"/>
      <c r="G482" s="83"/>
      <c r="H482" s="86"/>
    </row>
    <row r="483" spans="1:8" ht="12.75">
      <c r="A483" s="4"/>
      <c r="B483" s="320"/>
      <c r="D483" s="336"/>
      <c r="E483" s="337"/>
      <c r="F483" s="338"/>
      <c r="G483" s="4"/>
      <c r="H483" s="232"/>
    </row>
    <row r="484" spans="1:8" ht="12.75">
      <c r="A484" s="119"/>
      <c r="B484" s="272"/>
      <c r="C484" s="149"/>
      <c r="D484" s="347" t="s">
        <v>390</v>
      </c>
      <c r="E484" s="347"/>
      <c r="F484" s="348"/>
      <c r="G484" s="119"/>
      <c r="H484" s="244">
        <v>5</v>
      </c>
    </row>
    <row r="485" spans="1:8" ht="12.75">
      <c r="A485" s="6"/>
      <c r="B485" s="319" t="s">
        <v>238</v>
      </c>
      <c r="D485" s="336"/>
      <c r="E485" s="337"/>
      <c r="F485" s="338"/>
      <c r="G485" s="83"/>
      <c r="H485" s="86"/>
    </row>
    <row r="486" spans="1:8" ht="12.75">
      <c r="A486" s="2"/>
      <c r="B486" s="320"/>
      <c r="D486" s="336"/>
      <c r="E486" s="337"/>
      <c r="F486" s="338"/>
      <c r="G486" s="4"/>
      <c r="H486" s="232"/>
    </row>
    <row r="487" spans="1:8" ht="12.75">
      <c r="A487" s="119"/>
      <c r="B487" s="272"/>
      <c r="C487" s="149"/>
      <c r="D487" s="347" t="s">
        <v>390</v>
      </c>
      <c r="E487" s="347"/>
      <c r="F487" s="348"/>
      <c r="G487" s="119"/>
      <c r="H487" s="244">
        <v>3.3</v>
      </c>
    </row>
    <row r="488" spans="1:8" ht="12.75">
      <c r="A488" s="4"/>
      <c r="B488" s="319" t="s">
        <v>239</v>
      </c>
      <c r="D488" s="336"/>
      <c r="E488" s="337"/>
      <c r="F488" s="338"/>
      <c r="G488" s="83"/>
      <c r="H488" s="86"/>
    </row>
    <row r="489" spans="1:8" ht="12.75">
      <c r="A489" s="4"/>
      <c r="B489" s="320"/>
      <c r="D489" s="336"/>
      <c r="E489" s="337"/>
      <c r="F489" s="338"/>
      <c r="G489" s="83"/>
      <c r="H489" s="232"/>
    </row>
    <row r="490" spans="1:8" ht="12.75">
      <c r="A490" s="117"/>
      <c r="B490" s="300"/>
      <c r="C490" s="74"/>
      <c r="D490" s="347" t="s">
        <v>390</v>
      </c>
      <c r="E490" s="347"/>
      <c r="F490" s="348"/>
      <c r="G490" s="132"/>
      <c r="H490" s="245">
        <v>2.8</v>
      </c>
    </row>
    <row r="491" spans="1:8" ht="12.75">
      <c r="A491" s="3"/>
      <c r="B491" s="319" t="s">
        <v>240</v>
      </c>
      <c r="D491" s="339"/>
      <c r="E491" s="340"/>
      <c r="F491" s="341"/>
      <c r="G491" s="12"/>
      <c r="H491" s="78"/>
    </row>
    <row r="492" spans="1:8" ht="12.75">
      <c r="A492" s="7"/>
      <c r="B492" s="320"/>
      <c r="D492" s="336"/>
      <c r="E492" s="337"/>
      <c r="F492" s="338"/>
      <c r="G492" s="32"/>
      <c r="H492" s="78"/>
    </row>
    <row r="493" spans="1:8" ht="12.75">
      <c r="A493" s="119"/>
      <c r="B493" s="119"/>
      <c r="C493" s="149"/>
      <c r="D493" s="347" t="s">
        <v>390</v>
      </c>
      <c r="E493" s="347"/>
      <c r="F493" s="348"/>
      <c r="G493" s="119"/>
      <c r="H493" s="244">
        <v>3.1</v>
      </c>
    </row>
    <row r="494" spans="1:8" ht="12.75">
      <c r="A494" s="6"/>
      <c r="B494" s="317" t="s">
        <v>241</v>
      </c>
      <c r="D494" s="336"/>
      <c r="E494" s="337"/>
      <c r="F494" s="338"/>
      <c r="G494" s="83"/>
      <c r="H494" s="86"/>
    </row>
    <row r="495" spans="1:8" ht="12.75">
      <c r="A495" s="2"/>
      <c r="B495" s="318"/>
      <c r="D495" s="336"/>
      <c r="E495" s="337"/>
      <c r="F495" s="338"/>
      <c r="G495" s="4"/>
      <c r="H495" s="232"/>
    </row>
    <row r="496" spans="1:8" ht="12.75">
      <c r="A496" s="119"/>
      <c r="B496" s="121"/>
      <c r="C496" s="149"/>
      <c r="D496" s="347" t="s">
        <v>390</v>
      </c>
      <c r="E496" s="347"/>
      <c r="F496" s="348"/>
      <c r="G496" s="119"/>
      <c r="H496" s="244">
        <v>4.3</v>
      </c>
    </row>
    <row r="497" spans="1:8" ht="12.75">
      <c r="A497" s="4"/>
      <c r="B497" s="317" t="s">
        <v>242</v>
      </c>
      <c r="D497" s="336"/>
      <c r="E497" s="337"/>
      <c r="F497" s="338"/>
      <c r="G497" s="83"/>
      <c r="H497" s="86"/>
    </row>
    <row r="498" spans="1:8" ht="12.75">
      <c r="A498" s="4"/>
      <c r="B498" s="318"/>
      <c r="D498" s="336"/>
      <c r="E498" s="337"/>
      <c r="F498" s="338"/>
      <c r="G498" s="80"/>
      <c r="H498" s="232"/>
    </row>
    <row r="499" spans="1:8" ht="12.75">
      <c r="A499" s="119"/>
      <c r="B499" s="119"/>
      <c r="C499" s="149"/>
      <c r="D499" s="347" t="s">
        <v>390</v>
      </c>
      <c r="E499" s="347"/>
      <c r="F499" s="348"/>
      <c r="G499" s="153"/>
      <c r="H499" s="244">
        <v>2.4</v>
      </c>
    </row>
    <row r="500" spans="1:8" ht="12.75">
      <c r="A500" s="4"/>
      <c r="B500" s="319" t="s">
        <v>243</v>
      </c>
      <c r="D500" s="336"/>
      <c r="E500" s="337"/>
      <c r="F500" s="338"/>
      <c r="G500" s="80"/>
      <c r="H500" s="86"/>
    </row>
    <row r="501" spans="1:8" ht="12.75">
      <c r="A501" s="4"/>
      <c r="B501" s="320"/>
      <c r="D501" s="336"/>
      <c r="E501" s="337"/>
      <c r="F501" s="338"/>
      <c r="G501" s="12"/>
      <c r="H501" s="232"/>
    </row>
    <row r="502" spans="1:8" ht="12.75">
      <c r="A502" s="119"/>
      <c r="B502" s="272"/>
      <c r="C502" s="149"/>
      <c r="D502" s="347" t="s">
        <v>390</v>
      </c>
      <c r="E502" s="347"/>
      <c r="F502" s="348"/>
      <c r="G502" s="153"/>
      <c r="H502" s="244">
        <v>3.6</v>
      </c>
    </row>
    <row r="503" spans="1:8" ht="12.75">
      <c r="A503" s="6"/>
      <c r="B503" s="319" t="s">
        <v>244</v>
      </c>
      <c r="D503" s="336"/>
      <c r="E503" s="337"/>
      <c r="F503" s="338"/>
      <c r="G503" s="83"/>
      <c r="H503" s="86"/>
    </row>
    <row r="504" spans="1:8" ht="12.75">
      <c r="A504" s="2"/>
      <c r="B504" s="320"/>
      <c r="D504" s="336"/>
      <c r="E504" s="337"/>
      <c r="F504" s="338"/>
      <c r="G504" s="4"/>
      <c r="H504" s="232"/>
    </row>
    <row r="505" spans="1:8" ht="12.75">
      <c r="A505" s="119"/>
      <c r="B505" s="272"/>
      <c r="C505" s="149"/>
      <c r="D505" s="347" t="s">
        <v>390</v>
      </c>
      <c r="E505" s="347"/>
      <c r="F505" s="348"/>
      <c r="G505" s="119"/>
      <c r="H505" s="244">
        <v>4</v>
      </c>
    </row>
    <row r="506" spans="1:8" ht="12.75">
      <c r="A506" s="4"/>
      <c r="B506" s="319" t="s">
        <v>245</v>
      </c>
      <c r="D506" s="336"/>
      <c r="E506" s="337"/>
      <c r="F506" s="338"/>
      <c r="G506" s="83"/>
      <c r="H506" s="86"/>
    </row>
    <row r="507" spans="1:8" ht="12.75">
      <c r="A507" s="4"/>
      <c r="B507" s="320"/>
      <c r="D507" s="336"/>
      <c r="E507" s="337"/>
      <c r="F507" s="338"/>
      <c r="G507" s="4"/>
      <c r="H507" s="232"/>
    </row>
    <row r="508" spans="1:8" ht="12.75">
      <c r="A508" s="119"/>
      <c r="B508" s="272"/>
      <c r="C508" s="149"/>
      <c r="D508" s="347" t="s">
        <v>390</v>
      </c>
      <c r="E508" s="347"/>
      <c r="F508" s="348"/>
      <c r="G508" s="119"/>
      <c r="H508" s="244">
        <v>2.1</v>
      </c>
    </row>
    <row r="509" spans="1:8" ht="12.75">
      <c r="A509" s="6"/>
      <c r="B509" s="319" t="s">
        <v>246</v>
      </c>
      <c r="D509" s="336"/>
      <c r="E509" s="337"/>
      <c r="F509" s="338"/>
      <c r="G509" s="83"/>
      <c r="H509" s="86"/>
    </row>
    <row r="510" spans="1:8" ht="12.75">
      <c r="A510" s="2"/>
      <c r="B510" s="320"/>
      <c r="D510" s="336"/>
      <c r="E510" s="337"/>
      <c r="F510" s="338"/>
      <c r="G510" s="80"/>
      <c r="H510" s="232"/>
    </row>
    <row r="511" spans="1:8" ht="12.75">
      <c r="A511" s="119"/>
      <c r="B511" s="272"/>
      <c r="C511" s="149"/>
      <c r="D511" s="347" t="s">
        <v>390</v>
      </c>
      <c r="E511" s="347"/>
      <c r="F511" s="348"/>
      <c r="G511" s="153"/>
      <c r="H511" s="244">
        <v>4.2</v>
      </c>
    </row>
    <row r="512" spans="1:8" ht="12.75">
      <c r="A512" s="4"/>
      <c r="B512" s="319" t="s">
        <v>247</v>
      </c>
      <c r="D512" s="344"/>
      <c r="E512" s="345"/>
      <c r="F512" s="346"/>
      <c r="G512" s="80"/>
      <c r="H512" s="86"/>
    </row>
    <row r="513" spans="1:8" ht="12.75">
      <c r="A513" s="4"/>
      <c r="B513" s="320"/>
      <c r="D513" s="336"/>
      <c r="E513" s="337"/>
      <c r="F513" s="338"/>
      <c r="G513" s="80"/>
      <c r="H513" s="232"/>
    </row>
    <row r="514" spans="1:8" ht="12.75">
      <c r="A514" s="119"/>
      <c r="B514" s="119"/>
      <c r="C514" s="149"/>
      <c r="D514" s="347" t="s">
        <v>390</v>
      </c>
      <c r="E514" s="347"/>
      <c r="F514" s="348"/>
      <c r="G514" s="153"/>
      <c r="H514" s="244">
        <v>3.2</v>
      </c>
    </row>
    <row r="515" spans="1:8" ht="12.75">
      <c r="A515" s="4"/>
      <c r="B515" s="317" t="s">
        <v>248</v>
      </c>
      <c r="D515" s="336"/>
      <c r="E515" s="337"/>
      <c r="F515" s="338"/>
      <c r="G515" s="80"/>
      <c r="H515" s="86"/>
    </row>
    <row r="516" spans="1:8" ht="12.75">
      <c r="A516" s="4"/>
      <c r="B516" s="318"/>
      <c r="D516" s="336"/>
      <c r="E516" s="337"/>
      <c r="F516" s="338"/>
      <c r="G516" s="12"/>
      <c r="H516" s="232"/>
    </row>
    <row r="517" spans="1:8" ht="12.75">
      <c r="A517" s="119"/>
      <c r="B517" s="119"/>
      <c r="C517" s="149"/>
      <c r="D517" s="347" t="s">
        <v>390</v>
      </c>
      <c r="E517" s="347"/>
      <c r="F517" s="348"/>
      <c r="G517" s="153"/>
      <c r="H517" s="244">
        <v>2.6</v>
      </c>
    </row>
    <row r="518" spans="1:8" ht="12.75">
      <c r="A518" s="6"/>
      <c r="B518" s="342" t="s">
        <v>249</v>
      </c>
      <c r="D518" s="336"/>
      <c r="E518" s="337"/>
      <c r="F518" s="338"/>
      <c r="G518" s="80"/>
      <c r="H518" s="86"/>
    </row>
    <row r="519" spans="1:8" ht="12.75">
      <c r="A519" s="2"/>
      <c r="B519" s="343"/>
      <c r="D519" s="336"/>
      <c r="E519" s="337"/>
      <c r="F519" s="338"/>
      <c r="G519" s="12"/>
      <c r="H519" s="82"/>
    </row>
    <row r="520" spans="1:8" ht="12.75">
      <c r="A520" s="119"/>
      <c r="B520" s="272"/>
      <c r="C520" s="149"/>
      <c r="D520" s="347" t="s">
        <v>390</v>
      </c>
      <c r="E520" s="347"/>
      <c r="F520" s="348"/>
      <c r="G520" s="153"/>
      <c r="H520" s="244">
        <v>7.7</v>
      </c>
    </row>
    <row r="521" spans="1:8" ht="12.75">
      <c r="A521" s="4"/>
      <c r="B521" s="342" t="s">
        <v>250</v>
      </c>
      <c r="D521" s="336"/>
      <c r="E521" s="337"/>
      <c r="F521" s="338"/>
      <c r="G521" s="83"/>
      <c r="H521" s="86"/>
    </row>
    <row r="522" spans="1:8" ht="12.75">
      <c r="A522" s="4"/>
      <c r="B522" s="343"/>
      <c r="D522" s="336"/>
      <c r="E522" s="337"/>
      <c r="F522" s="338"/>
      <c r="G522" s="80"/>
      <c r="H522" s="232"/>
    </row>
    <row r="523" spans="1:8" ht="12.75">
      <c r="A523" s="119"/>
      <c r="B523" s="272"/>
      <c r="C523" s="149"/>
      <c r="D523" s="347" t="s">
        <v>390</v>
      </c>
      <c r="E523" s="347"/>
      <c r="F523" s="348"/>
      <c r="G523" s="153"/>
      <c r="H523" s="244">
        <v>6.1</v>
      </c>
    </row>
    <row r="524" spans="1:8" ht="12.75">
      <c r="A524" s="6"/>
      <c r="B524" s="342" t="s">
        <v>251</v>
      </c>
      <c r="D524" s="336"/>
      <c r="E524" s="337"/>
      <c r="F524" s="338"/>
      <c r="G524" s="80"/>
      <c r="H524" s="86"/>
    </row>
    <row r="525" spans="1:8" ht="12.75">
      <c r="A525" s="2"/>
      <c r="B525" s="343"/>
      <c r="D525" s="336"/>
      <c r="E525" s="337"/>
      <c r="F525" s="338"/>
      <c r="G525" s="80"/>
      <c r="H525" s="86"/>
    </row>
    <row r="526" spans="1:8" ht="12.75">
      <c r="A526" s="119"/>
      <c r="B526" s="119"/>
      <c r="C526" s="149"/>
      <c r="D526" s="347" t="s">
        <v>390</v>
      </c>
      <c r="E526" s="347"/>
      <c r="F526" s="348"/>
      <c r="G526" s="153"/>
      <c r="H526" s="244">
        <v>6</v>
      </c>
    </row>
    <row r="527" spans="1:8" ht="12.75">
      <c r="A527" s="229"/>
      <c r="B527" s="352" t="s">
        <v>252</v>
      </c>
      <c r="C527" s="31"/>
      <c r="D527" s="336" t="s">
        <v>90</v>
      </c>
      <c r="E527" s="337"/>
      <c r="F527" s="338"/>
      <c r="G527" s="83" t="s">
        <v>424</v>
      </c>
      <c r="H527" s="105">
        <v>0.7</v>
      </c>
    </row>
    <row r="528" spans="1:8" ht="12.75">
      <c r="A528" s="229"/>
      <c r="B528" s="354"/>
      <c r="C528" s="31"/>
      <c r="D528" s="336"/>
      <c r="E528" s="337"/>
      <c r="F528" s="338"/>
      <c r="G528" s="85"/>
      <c r="H528" s="105"/>
    </row>
    <row r="529" spans="1:8" ht="12.75">
      <c r="A529" s="121"/>
      <c r="B529" s="121"/>
      <c r="C529" s="149"/>
      <c r="D529" s="347" t="s">
        <v>390</v>
      </c>
      <c r="E529" s="347"/>
      <c r="F529" s="348"/>
      <c r="G529" s="153"/>
      <c r="H529" s="252">
        <v>10.5</v>
      </c>
    </row>
    <row r="530" spans="1:8" ht="12.75">
      <c r="A530" s="53"/>
      <c r="B530" s="352" t="s">
        <v>253</v>
      </c>
      <c r="C530" s="88"/>
      <c r="D530" s="336" t="s">
        <v>90</v>
      </c>
      <c r="E530" s="337"/>
      <c r="F530" s="338"/>
      <c r="G530" s="83" t="s">
        <v>424</v>
      </c>
      <c r="H530" s="93">
        <v>0.7</v>
      </c>
    </row>
    <row r="531" spans="1:8" ht="12.75">
      <c r="A531" s="96"/>
      <c r="B531" s="353"/>
      <c r="C531" s="14"/>
      <c r="D531" s="336"/>
      <c r="E531" s="337"/>
      <c r="F531" s="338"/>
      <c r="G531" s="32"/>
      <c r="H531" s="93"/>
    </row>
    <row r="532" spans="1:8" ht="12.75">
      <c r="A532" s="121"/>
      <c r="B532" s="121"/>
      <c r="C532" s="149"/>
      <c r="D532" s="347" t="s">
        <v>390</v>
      </c>
      <c r="E532" s="347"/>
      <c r="F532" s="348"/>
      <c r="G532" s="153"/>
      <c r="H532" s="252">
        <v>10.7</v>
      </c>
    </row>
    <row r="533" spans="1:8" ht="12.75">
      <c r="A533" s="229"/>
      <c r="B533" s="352" t="s">
        <v>254</v>
      </c>
      <c r="D533" s="336" t="s">
        <v>90</v>
      </c>
      <c r="E533" s="337"/>
      <c r="F533" s="338"/>
      <c r="G533" s="83" t="s">
        <v>424</v>
      </c>
      <c r="H533" s="105">
        <v>0.7</v>
      </c>
    </row>
    <row r="534" spans="1:8" ht="12.75">
      <c r="A534" s="229"/>
      <c r="B534" s="354"/>
      <c r="D534" s="336"/>
      <c r="E534" s="337"/>
      <c r="F534" s="338"/>
      <c r="G534" s="80"/>
      <c r="H534" s="105"/>
    </row>
    <row r="535" spans="1:8" ht="12.75">
      <c r="A535" s="121"/>
      <c r="B535" s="121"/>
      <c r="C535" s="149"/>
      <c r="D535" s="347" t="s">
        <v>390</v>
      </c>
      <c r="E535" s="347"/>
      <c r="F535" s="348"/>
      <c r="G535" s="119"/>
      <c r="H535" s="252">
        <v>10.3</v>
      </c>
    </row>
    <row r="536" spans="1:8" ht="12.75">
      <c r="A536" s="96"/>
      <c r="B536" s="352" t="s">
        <v>255</v>
      </c>
      <c r="D536" s="336" t="s">
        <v>432</v>
      </c>
      <c r="E536" s="337"/>
      <c r="F536" s="338"/>
      <c r="G536" s="83" t="s">
        <v>424</v>
      </c>
      <c r="H536" s="105">
        <v>3.6</v>
      </c>
    </row>
    <row r="537" spans="1:8" ht="12.75">
      <c r="A537" s="96"/>
      <c r="B537" s="354"/>
      <c r="D537" s="336" t="s">
        <v>90</v>
      </c>
      <c r="E537" s="337"/>
      <c r="F537" s="338"/>
      <c r="G537" s="83" t="s">
        <v>424</v>
      </c>
      <c r="H537" s="207">
        <v>0.7</v>
      </c>
    </row>
    <row r="538" spans="1:8" ht="12.75">
      <c r="A538" s="121"/>
      <c r="B538" s="121"/>
      <c r="C538" s="149"/>
      <c r="D538" s="347" t="s">
        <v>390</v>
      </c>
      <c r="E538" s="347"/>
      <c r="F538" s="348"/>
      <c r="G538" s="153"/>
      <c r="H538" s="248">
        <v>5.6</v>
      </c>
    </row>
    <row r="539" spans="1:8" ht="12.75">
      <c r="A539" s="4"/>
      <c r="B539" s="352" t="s">
        <v>256</v>
      </c>
      <c r="D539" s="336" t="s">
        <v>90</v>
      </c>
      <c r="E539" s="337"/>
      <c r="F539" s="338"/>
      <c r="G539" s="83" t="s">
        <v>424</v>
      </c>
      <c r="H539" s="86">
        <v>0.7</v>
      </c>
    </row>
    <row r="540" spans="1:8" ht="12.75">
      <c r="A540" s="80"/>
      <c r="B540" s="354"/>
      <c r="D540" s="336"/>
      <c r="E540" s="337"/>
      <c r="F540" s="338"/>
      <c r="G540" s="4"/>
      <c r="H540" s="86"/>
    </row>
    <row r="541" spans="1:8" ht="12.75">
      <c r="A541" s="119"/>
      <c r="B541" s="121"/>
      <c r="C541" s="149"/>
      <c r="D541" s="347" t="s">
        <v>390</v>
      </c>
      <c r="E541" s="347"/>
      <c r="F541" s="348"/>
      <c r="G541" s="119"/>
      <c r="H541" s="244">
        <v>9.1</v>
      </c>
    </row>
    <row r="542" spans="1:8" ht="12.75">
      <c r="A542" s="109"/>
      <c r="B542" s="352" t="s">
        <v>257</v>
      </c>
      <c r="D542" s="336" t="s">
        <v>90</v>
      </c>
      <c r="E542" s="337"/>
      <c r="F542" s="338"/>
      <c r="G542" s="83" t="s">
        <v>424</v>
      </c>
      <c r="H542" s="105">
        <v>1.2</v>
      </c>
    </row>
    <row r="543" spans="1:8" ht="12.75">
      <c r="A543" s="109"/>
      <c r="B543" s="354"/>
      <c r="D543" s="336"/>
      <c r="E543" s="337"/>
      <c r="F543" s="338"/>
      <c r="G543" s="80"/>
      <c r="H543" s="105"/>
    </row>
    <row r="544" spans="1:8" ht="12.75">
      <c r="A544" s="121"/>
      <c r="B544" s="121"/>
      <c r="C544" s="149"/>
      <c r="D544" s="347" t="s">
        <v>390</v>
      </c>
      <c r="E544" s="347"/>
      <c r="F544" s="348"/>
      <c r="G544" s="153"/>
      <c r="H544" s="252">
        <v>2.9</v>
      </c>
    </row>
    <row r="545" spans="1:8" ht="12.75">
      <c r="A545" s="109"/>
      <c r="B545" s="352" t="s">
        <v>258</v>
      </c>
      <c r="D545" s="336" t="s">
        <v>90</v>
      </c>
      <c r="E545" s="337"/>
      <c r="F545" s="338"/>
      <c r="G545" s="83" t="s">
        <v>424</v>
      </c>
      <c r="H545" s="105">
        <v>1.7</v>
      </c>
    </row>
    <row r="546" spans="1:8" ht="12.75">
      <c r="A546" s="109"/>
      <c r="B546" s="354"/>
      <c r="D546" s="336"/>
      <c r="E546" s="337"/>
      <c r="F546" s="338"/>
      <c r="G546" s="80"/>
      <c r="H546" s="105"/>
    </row>
    <row r="547" spans="1:8" ht="12.75">
      <c r="A547" s="230"/>
      <c r="B547" s="230"/>
      <c r="C547" s="204"/>
      <c r="D547" s="347" t="s">
        <v>390</v>
      </c>
      <c r="E547" s="347"/>
      <c r="F547" s="348"/>
      <c r="G547" s="69"/>
      <c r="H547" s="231">
        <v>5.1</v>
      </c>
    </row>
    <row r="548" spans="1:8" ht="12.75">
      <c r="A548" s="229">
        <v>265</v>
      </c>
      <c r="B548" s="352" t="s">
        <v>259</v>
      </c>
      <c r="C548" s="31"/>
      <c r="D548" s="336" t="s">
        <v>430</v>
      </c>
      <c r="E548" s="337"/>
      <c r="F548" s="338"/>
      <c r="G548" s="83" t="s">
        <v>424</v>
      </c>
      <c r="H548" s="105">
        <v>6.1</v>
      </c>
    </row>
    <row r="549" spans="1:8" ht="12.75">
      <c r="A549" s="229"/>
      <c r="B549" s="354"/>
      <c r="C549" s="31"/>
      <c r="D549" s="336" t="s">
        <v>90</v>
      </c>
      <c r="E549" s="337"/>
      <c r="F549" s="338"/>
      <c r="G549" s="83" t="s">
        <v>424</v>
      </c>
      <c r="H549" s="105">
        <v>1.7</v>
      </c>
    </row>
    <row r="550" spans="1:8" ht="12.75">
      <c r="A550" s="121"/>
      <c r="B550" s="121"/>
      <c r="C550" s="149"/>
      <c r="D550" s="347" t="s">
        <v>390</v>
      </c>
      <c r="E550" s="347"/>
      <c r="F550" s="348"/>
      <c r="G550" s="153"/>
      <c r="H550" s="252">
        <v>9.7</v>
      </c>
    </row>
    <row r="551" spans="1:8" ht="12.75">
      <c r="A551" s="96">
        <v>266</v>
      </c>
      <c r="B551" s="352" t="s">
        <v>260</v>
      </c>
      <c r="D551" s="336" t="s">
        <v>90</v>
      </c>
      <c r="E551" s="337"/>
      <c r="F551" s="338"/>
      <c r="G551" s="83" t="s">
        <v>424</v>
      </c>
      <c r="H551" s="105">
        <v>1.7</v>
      </c>
    </row>
    <row r="552" spans="1:8" ht="12.75">
      <c r="A552" s="261"/>
      <c r="B552" s="354"/>
      <c r="D552" s="336"/>
      <c r="E552" s="337"/>
      <c r="F552" s="338"/>
      <c r="G552" s="85"/>
      <c r="H552" s="207"/>
    </row>
    <row r="553" spans="1:8" ht="12.75">
      <c r="A553" s="47"/>
      <c r="B553" s="272"/>
      <c r="C553" s="149"/>
      <c r="D553" s="347" t="s">
        <v>390</v>
      </c>
      <c r="E553" s="347"/>
      <c r="F553" s="348"/>
      <c r="G553" s="153"/>
      <c r="H553" s="248">
        <v>5.2</v>
      </c>
    </row>
    <row r="554" spans="1:8" ht="12.75">
      <c r="A554">
        <v>267</v>
      </c>
      <c r="B554" s="352" t="s">
        <v>261</v>
      </c>
      <c r="D554" s="336"/>
      <c r="E554" s="337"/>
      <c r="F554" s="338"/>
      <c r="G554" s="83"/>
      <c r="H554" s="86"/>
    </row>
    <row r="555" spans="2:8" ht="12.75">
      <c r="B555" s="354"/>
      <c r="D555" s="336"/>
      <c r="E555" s="337"/>
      <c r="F555" s="338"/>
      <c r="G555" s="80"/>
      <c r="H555" s="86"/>
    </row>
    <row r="556" spans="1:8" ht="12.75">
      <c r="A556" s="123"/>
      <c r="B556" s="121"/>
      <c r="C556" s="149"/>
      <c r="D556" s="347" t="s">
        <v>390</v>
      </c>
      <c r="E556" s="347"/>
      <c r="F556" s="348"/>
      <c r="G556" s="153"/>
      <c r="H556" s="244">
        <v>6.4</v>
      </c>
    </row>
    <row r="557" spans="1:8" ht="12.75">
      <c r="A557" s="96"/>
      <c r="B557" s="352" t="s">
        <v>262</v>
      </c>
      <c r="D557" s="344" t="s">
        <v>90</v>
      </c>
      <c r="E557" s="345"/>
      <c r="F557" s="346"/>
      <c r="G557" s="80" t="s">
        <v>424</v>
      </c>
      <c r="H557" s="105">
        <v>0.6</v>
      </c>
    </row>
    <row r="558" spans="1:8" ht="12.75">
      <c r="A558" s="96"/>
      <c r="B558" s="354"/>
      <c r="D558" s="336"/>
      <c r="E558" s="337"/>
      <c r="F558" s="338"/>
      <c r="G558" s="80"/>
      <c r="H558" s="105"/>
    </row>
    <row r="559" spans="1:8" ht="12.75">
      <c r="A559" s="121"/>
      <c r="B559" s="272"/>
      <c r="C559" s="149"/>
      <c r="D559" s="347" t="s">
        <v>390</v>
      </c>
      <c r="E559" s="347"/>
      <c r="F559" s="348"/>
      <c r="G559" s="153"/>
      <c r="H559" s="252">
        <v>5</v>
      </c>
    </row>
    <row r="560" spans="1:8" ht="12.75">
      <c r="A560" s="96"/>
      <c r="B560" s="342" t="s">
        <v>263</v>
      </c>
      <c r="D560" s="344" t="s">
        <v>90</v>
      </c>
      <c r="E560" s="345"/>
      <c r="F560" s="346"/>
      <c r="G560" s="80" t="s">
        <v>424</v>
      </c>
      <c r="H560" s="105">
        <v>0.7</v>
      </c>
    </row>
    <row r="561" spans="1:8" ht="12.75">
      <c r="A561" s="96"/>
      <c r="B561" s="343"/>
      <c r="D561" s="336"/>
      <c r="E561" s="337"/>
      <c r="F561" s="338"/>
      <c r="G561" s="80"/>
      <c r="H561" s="105"/>
    </row>
    <row r="562" spans="1:8" ht="12.75">
      <c r="A562" s="121"/>
      <c r="B562" s="272"/>
      <c r="C562" s="149"/>
      <c r="D562" s="347" t="s">
        <v>390</v>
      </c>
      <c r="E562" s="347"/>
      <c r="F562" s="348"/>
      <c r="G562" s="119"/>
      <c r="H562" s="252">
        <v>4.5</v>
      </c>
    </row>
    <row r="563" spans="1:8" ht="12.75">
      <c r="A563" s="109"/>
      <c r="B563" s="342" t="s">
        <v>264</v>
      </c>
      <c r="D563" s="344" t="s">
        <v>90</v>
      </c>
      <c r="E563" s="345"/>
      <c r="F563" s="346"/>
      <c r="G563" s="80" t="s">
        <v>424</v>
      </c>
      <c r="H563" s="105">
        <v>0.7</v>
      </c>
    </row>
    <row r="564" spans="1:8" ht="12.75">
      <c r="A564" s="206"/>
      <c r="B564" s="343"/>
      <c r="D564" s="336"/>
      <c r="E564" s="337"/>
      <c r="F564" s="338"/>
      <c r="G564" s="85"/>
      <c r="H564" s="207"/>
    </row>
    <row r="565" spans="1:8" ht="12.75">
      <c r="A565" s="47"/>
      <c r="B565" s="272"/>
      <c r="C565" s="149"/>
      <c r="D565" s="347" t="s">
        <v>390</v>
      </c>
      <c r="E565" s="347"/>
      <c r="F565" s="348"/>
      <c r="G565" s="153"/>
      <c r="H565" s="248">
        <v>7</v>
      </c>
    </row>
    <row r="566" spans="2:8" ht="12.75">
      <c r="B566" s="342" t="s">
        <v>265</v>
      </c>
      <c r="D566" s="344" t="s">
        <v>90</v>
      </c>
      <c r="E566" s="345"/>
      <c r="F566" s="346"/>
      <c r="G566" s="80" t="s">
        <v>424</v>
      </c>
      <c r="H566" s="86">
        <v>0.7</v>
      </c>
    </row>
    <row r="567" spans="2:8" ht="12.75">
      <c r="B567" s="343"/>
      <c r="D567" s="336"/>
      <c r="E567" s="337"/>
      <c r="F567" s="338"/>
      <c r="G567" s="80"/>
      <c r="H567" s="86"/>
    </row>
    <row r="568" spans="1:8" ht="12.75">
      <c r="A568" s="123"/>
      <c r="B568" s="272"/>
      <c r="C568" s="149"/>
      <c r="D568" s="347" t="s">
        <v>390</v>
      </c>
      <c r="E568" s="347"/>
      <c r="F568" s="348"/>
      <c r="G568" s="153"/>
      <c r="H568" s="244">
        <v>13.9</v>
      </c>
    </row>
    <row r="569" spans="1:8" ht="12.75">
      <c r="A569" s="6"/>
      <c r="B569" s="342" t="s">
        <v>266</v>
      </c>
      <c r="D569" s="344" t="s">
        <v>90</v>
      </c>
      <c r="E569" s="345"/>
      <c r="F569" s="346"/>
      <c r="G569" s="80" t="s">
        <v>424</v>
      </c>
      <c r="H569" s="86">
        <v>0.7</v>
      </c>
    </row>
    <row r="570" spans="1:8" ht="12.75">
      <c r="A570" s="14"/>
      <c r="B570" s="343"/>
      <c r="D570" s="336"/>
      <c r="E570" s="337"/>
      <c r="F570" s="338"/>
      <c r="G570" s="80"/>
      <c r="H570" s="86"/>
    </row>
    <row r="571" spans="1:8" ht="12.75">
      <c r="A571" s="123"/>
      <c r="B571" s="272"/>
      <c r="C571" s="149"/>
      <c r="D571" s="347" t="s">
        <v>390</v>
      </c>
      <c r="E571" s="347"/>
      <c r="F571" s="348"/>
      <c r="G571" s="153"/>
      <c r="H571" s="244">
        <v>11.4</v>
      </c>
    </row>
    <row r="572" spans="2:8" ht="12.75">
      <c r="B572" s="342" t="s">
        <v>267</v>
      </c>
      <c r="D572" s="344"/>
      <c r="E572" s="345"/>
      <c r="F572" s="346"/>
      <c r="G572" s="80" t="s">
        <v>424</v>
      </c>
      <c r="H572" s="86"/>
    </row>
    <row r="573" spans="2:8" ht="12.75">
      <c r="B573" s="343"/>
      <c r="D573" s="336"/>
      <c r="E573" s="337"/>
      <c r="F573" s="338"/>
      <c r="G573" s="80"/>
      <c r="H573" s="86"/>
    </row>
    <row r="574" spans="1:8" ht="12.75">
      <c r="A574" s="123"/>
      <c r="B574" s="272"/>
      <c r="C574" s="149"/>
      <c r="D574" s="347" t="s">
        <v>390</v>
      </c>
      <c r="E574" s="347"/>
      <c r="F574" s="348"/>
      <c r="G574" s="153"/>
      <c r="H574" s="244">
        <v>11.8</v>
      </c>
    </row>
    <row r="575" spans="1:8" ht="12.75">
      <c r="A575" s="6"/>
      <c r="B575" s="342" t="s">
        <v>268</v>
      </c>
      <c r="D575" s="344"/>
      <c r="E575" s="345"/>
      <c r="F575" s="346"/>
      <c r="G575" s="80" t="s">
        <v>424</v>
      </c>
      <c r="H575" s="86"/>
    </row>
    <row r="576" spans="1:8" ht="12.75">
      <c r="A576" s="1"/>
      <c r="B576" s="343"/>
      <c r="D576" s="336"/>
      <c r="E576" s="337"/>
      <c r="F576" s="338"/>
      <c r="G576" s="80"/>
      <c r="H576" s="86"/>
    </row>
    <row r="577" spans="1:8" ht="12.75">
      <c r="A577" s="119"/>
      <c r="B577" s="272"/>
      <c r="C577" s="149"/>
      <c r="D577" s="347" t="s">
        <v>390</v>
      </c>
      <c r="E577" s="347"/>
      <c r="F577" s="348"/>
      <c r="G577" s="153"/>
      <c r="H577" s="244">
        <v>15.1</v>
      </c>
    </row>
    <row r="578" spans="1:8" ht="12.75">
      <c r="A578" s="80"/>
      <c r="B578" s="342" t="s">
        <v>269</v>
      </c>
      <c r="D578" s="344"/>
      <c r="E578" s="345"/>
      <c r="F578" s="346"/>
      <c r="G578" s="80" t="s">
        <v>424</v>
      </c>
      <c r="H578" s="86"/>
    </row>
    <row r="579" spans="1:8" ht="12.75">
      <c r="A579" s="80"/>
      <c r="B579" s="343"/>
      <c r="D579" s="336"/>
      <c r="E579" s="337"/>
      <c r="F579" s="338"/>
      <c r="G579" s="80"/>
      <c r="H579" s="86"/>
    </row>
    <row r="580" spans="1:8" ht="12.75">
      <c r="A580" s="119"/>
      <c r="B580" s="272"/>
      <c r="C580" s="149"/>
      <c r="D580" s="347" t="s">
        <v>390</v>
      </c>
      <c r="E580" s="347"/>
      <c r="F580" s="348"/>
      <c r="G580" s="153"/>
      <c r="H580" s="244">
        <v>6.9</v>
      </c>
    </row>
    <row r="581" spans="1:8" ht="12.75">
      <c r="A581" s="96"/>
      <c r="B581" s="342" t="s">
        <v>270</v>
      </c>
      <c r="D581" s="344" t="s">
        <v>90</v>
      </c>
      <c r="E581" s="345"/>
      <c r="F581" s="346"/>
      <c r="G581" s="80" t="s">
        <v>424</v>
      </c>
      <c r="H581" s="105">
        <v>0.7</v>
      </c>
    </row>
    <row r="582" spans="1:8" ht="12.75">
      <c r="A582" s="96"/>
      <c r="B582" s="343"/>
      <c r="D582" s="336"/>
      <c r="E582" s="337"/>
      <c r="F582" s="338"/>
      <c r="G582" s="85"/>
      <c r="H582" s="105"/>
    </row>
    <row r="583" spans="1:8" ht="12.75">
      <c r="A583" s="121"/>
      <c r="B583" s="272"/>
      <c r="C583" s="149"/>
      <c r="D583" s="347" t="s">
        <v>390</v>
      </c>
      <c r="E583" s="347"/>
      <c r="F583" s="348"/>
      <c r="G583" s="153"/>
      <c r="H583" s="252">
        <v>13.3</v>
      </c>
    </row>
    <row r="584" spans="1:8" ht="12.75">
      <c r="A584" s="96"/>
      <c r="B584" s="342" t="s">
        <v>271</v>
      </c>
      <c r="D584" s="344" t="s">
        <v>90</v>
      </c>
      <c r="E584" s="345"/>
      <c r="F584" s="346"/>
      <c r="G584" s="80" t="s">
        <v>424</v>
      </c>
      <c r="H584" s="105">
        <v>0.7</v>
      </c>
    </row>
    <row r="585" spans="1:8" ht="12.75">
      <c r="A585" s="96"/>
      <c r="B585" s="343"/>
      <c r="D585" s="336"/>
      <c r="E585" s="337"/>
      <c r="F585" s="338"/>
      <c r="G585" s="85"/>
      <c r="H585" s="105"/>
    </row>
    <row r="586" spans="1:8" ht="12.75">
      <c r="A586" s="121"/>
      <c r="B586" s="272"/>
      <c r="C586" s="149"/>
      <c r="D586" s="347" t="s">
        <v>390</v>
      </c>
      <c r="E586" s="347"/>
      <c r="F586" s="348"/>
      <c r="G586" s="153"/>
      <c r="H586" s="252">
        <v>8</v>
      </c>
    </row>
    <row r="587" spans="1:8" ht="12.75">
      <c r="A587" s="108"/>
      <c r="B587" s="342" t="s">
        <v>272</v>
      </c>
      <c r="D587" s="336"/>
      <c r="E587" s="337"/>
      <c r="F587" s="338"/>
      <c r="G587" s="80"/>
      <c r="H587" s="105"/>
    </row>
    <row r="588" spans="1:8" ht="12.75">
      <c r="A588" s="108"/>
      <c r="B588" s="343"/>
      <c r="D588" s="344" t="s">
        <v>90</v>
      </c>
      <c r="E588" s="345"/>
      <c r="F588" s="346"/>
      <c r="G588" s="80" t="s">
        <v>424</v>
      </c>
      <c r="H588" s="207">
        <v>0.7</v>
      </c>
    </row>
    <row r="589" spans="1:8" ht="12.75">
      <c r="A589" s="121"/>
      <c r="B589" s="272"/>
      <c r="C589" s="149"/>
      <c r="D589" s="347" t="s">
        <v>390</v>
      </c>
      <c r="E589" s="347"/>
      <c r="F589" s="348"/>
      <c r="G589" s="153"/>
      <c r="H589" s="248">
        <v>8.4</v>
      </c>
    </row>
    <row r="590" spans="1:8" ht="12.75">
      <c r="A590" s="80"/>
      <c r="B590" s="352" t="s">
        <v>273</v>
      </c>
      <c r="D590" s="336"/>
      <c r="E590" s="337"/>
      <c r="F590" s="338"/>
      <c r="G590" s="83"/>
      <c r="H590" s="86"/>
    </row>
    <row r="591" spans="1:8" ht="12.75">
      <c r="A591" s="80"/>
      <c r="B591" s="354"/>
      <c r="D591" s="336"/>
      <c r="E591" s="337"/>
      <c r="F591" s="338"/>
      <c r="G591" s="4"/>
      <c r="H591" s="86"/>
    </row>
    <row r="592" spans="1:8" ht="12.75">
      <c r="A592" s="119"/>
      <c r="B592" s="119"/>
      <c r="C592" s="149"/>
      <c r="D592" s="347" t="s">
        <v>390</v>
      </c>
      <c r="E592" s="347"/>
      <c r="F592" s="348"/>
      <c r="G592" s="119"/>
      <c r="H592" s="244">
        <v>6.6</v>
      </c>
    </row>
    <row r="593" spans="1:8" ht="12.75">
      <c r="A593" s="6"/>
      <c r="B593" s="342" t="s">
        <v>274</v>
      </c>
      <c r="D593" s="344"/>
      <c r="E593" s="345"/>
      <c r="F593" s="346"/>
      <c r="G593" s="83"/>
      <c r="H593" s="86"/>
    </row>
    <row r="594" spans="1:8" ht="12.75">
      <c r="A594" s="2"/>
      <c r="B594" s="343"/>
      <c r="D594" s="336"/>
      <c r="E594" s="337"/>
      <c r="F594" s="338"/>
      <c r="G594" s="4"/>
      <c r="H594" s="86"/>
    </row>
    <row r="595" spans="1:8" ht="12.75">
      <c r="A595" s="119"/>
      <c r="B595" s="272"/>
      <c r="C595" s="149"/>
      <c r="D595" s="347" t="s">
        <v>390</v>
      </c>
      <c r="E595" s="347"/>
      <c r="F595" s="348"/>
      <c r="G595" s="119"/>
      <c r="H595" s="244">
        <v>5.5</v>
      </c>
    </row>
    <row r="596" spans="1:8" ht="12.75">
      <c r="A596" s="6">
        <v>290</v>
      </c>
      <c r="B596" s="352" t="s">
        <v>275</v>
      </c>
      <c r="D596" s="336"/>
      <c r="E596" s="337"/>
      <c r="F596" s="338"/>
      <c r="G596" s="83"/>
      <c r="H596" s="86"/>
    </row>
    <row r="597" spans="1:8" ht="12.75">
      <c r="A597" s="2"/>
      <c r="B597" s="354"/>
      <c r="D597" s="336"/>
      <c r="E597" s="337"/>
      <c r="F597" s="338"/>
      <c r="G597" s="80"/>
      <c r="H597" s="86"/>
    </row>
    <row r="598" spans="1:8" ht="12.75">
      <c r="A598" s="119"/>
      <c r="B598" s="121"/>
      <c r="C598" s="149"/>
      <c r="D598" s="347" t="s">
        <v>390</v>
      </c>
      <c r="E598" s="347"/>
      <c r="F598" s="348"/>
      <c r="G598" s="153"/>
      <c r="H598" s="244">
        <v>3.4</v>
      </c>
    </row>
    <row r="599" spans="1:8" ht="12.75">
      <c r="A599" s="6">
        <v>292</v>
      </c>
      <c r="B599" s="352" t="s">
        <v>276</v>
      </c>
      <c r="D599" s="336"/>
      <c r="E599" s="337"/>
      <c r="F599" s="338"/>
      <c r="G599" s="80"/>
      <c r="H599" s="86"/>
    </row>
    <row r="600" spans="1:8" ht="12.75">
      <c r="A600" s="2"/>
      <c r="B600" s="354"/>
      <c r="D600" s="336"/>
      <c r="E600" s="337"/>
      <c r="F600" s="338"/>
      <c r="G600" s="80"/>
      <c r="H600" s="86"/>
    </row>
    <row r="601" spans="1:8" ht="12.75">
      <c r="A601" s="119"/>
      <c r="B601" s="121"/>
      <c r="C601" s="149"/>
      <c r="D601" s="347" t="s">
        <v>390</v>
      </c>
      <c r="E601" s="347"/>
      <c r="F601" s="348"/>
      <c r="G601" s="153"/>
      <c r="H601" s="244">
        <v>0.6</v>
      </c>
    </row>
    <row r="602" spans="1:8" ht="12.75">
      <c r="A602" s="6"/>
      <c r="B602" s="352" t="s">
        <v>277</v>
      </c>
      <c r="D602" s="336"/>
      <c r="E602" s="337"/>
      <c r="F602" s="338"/>
      <c r="G602" s="80"/>
      <c r="H602" s="86"/>
    </row>
    <row r="603" spans="1:8" ht="12.75">
      <c r="A603" s="1"/>
      <c r="B603" s="354"/>
      <c r="D603" s="336"/>
      <c r="E603" s="337"/>
      <c r="F603" s="338"/>
      <c r="G603" s="80"/>
      <c r="H603" s="86"/>
    </row>
    <row r="604" spans="1:8" ht="12.75">
      <c r="A604" s="119"/>
      <c r="B604" s="119"/>
      <c r="C604" s="149"/>
      <c r="D604" s="347" t="s">
        <v>390</v>
      </c>
      <c r="E604" s="347"/>
      <c r="F604" s="348"/>
      <c r="G604" s="153"/>
      <c r="H604" s="244">
        <v>2.9</v>
      </c>
    </row>
    <row r="605" spans="1:8" ht="12.75">
      <c r="A605" s="108"/>
      <c r="B605" s="342" t="s">
        <v>278</v>
      </c>
      <c r="C605" s="31"/>
      <c r="D605" s="336" t="s">
        <v>335</v>
      </c>
      <c r="E605" s="337"/>
      <c r="F605" s="338"/>
      <c r="G605" s="83" t="s">
        <v>424</v>
      </c>
      <c r="H605" s="105">
        <v>14.8</v>
      </c>
    </row>
    <row r="606" spans="1:8" ht="12.75">
      <c r="A606" s="108"/>
      <c r="B606" s="343"/>
      <c r="C606" s="31"/>
      <c r="D606" s="336" t="s">
        <v>90</v>
      </c>
      <c r="E606" s="337"/>
      <c r="F606" s="338"/>
      <c r="G606" s="85" t="s">
        <v>424</v>
      </c>
      <c r="H606" s="105">
        <v>4.6</v>
      </c>
    </row>
    <row r="607" spans="1:8" ht="12.75">
      <c r="A607" s="121"/>
      <c r="B607" s="272"/>
      <c r="C607" s="149"/>
      <c r="D607" s="347" t="s">
        <v>390</v>
      </c>
      <c r="E607" s="347"/>
      <c r="F607" s="348"/>
      <c r="G607" s="153"/>
      <c r="H607" s="252">
        <v>16.7</v>
      </c>
    </row>
    <row r="608" spans="1:8" ht="12.75">
      <c r="A608" s="96"/>
      <c r="B608" s="342" t="s">
        <v>279</v>
      </c>
      <c r="D608" s="336" t="s">
        <v>461</v>
      </c>
      <c r="E608" s="337"/>
      <c r="F608" s="338"/>
      <c r="G608" s="83" t="s">
        <v>435</v>
      </c>
      <c r="H608" s="105">
        <v>3.3</v>
      </c>
    </row>
    <row r="609" spans="1:8" ht="12.75">
      <c r="A609" s="96"/>
      <c r="B609" s="343"/>
      <c r="D609" s="336"/>
      <c r="E609" s="337"/>
      <c r="F609" s="338"/>
      <c r="G609" s="85"/>
      <c r="H609" s="105"/>
    </row>
    <row r="610" spans="1:8" ht="12.75">
      <c r="A610" s="121"/>
      <c r="B610" s="272"/>
      <c r="C610" s="149"/>
      <c r="D610" s="347" t="s">
        <v>390</v>
      </c>
      <c r="E610" s="347"/>
      <c r="F610" s="348"/>
      <c r="G610" s="153"/>
      <c r="H610" s="252">
        <v>10.6</v>
      </c>
    </row>
    <row r="611" spans="1:8" ht="12.75">
      <c r="A611" s="96"/>
      <c r="B611" s="334" t="s">
        <v>280</v>
      </c>
      <c r="D611" s="336" t="s">
        <v>443</v>
      </c>
      <c r="E611" s="337"/>
      <c r="F611" s="338"/>
      <c r="G611" s="83" t="s">
        <v>424</v>
      </c>
      <c r="H611" s="105">
        <v>6.1</v>
      </c>
    </row>
    <row r="612" spans="1:8" ht="12.75">
      <c r="A612" s="96"/>
      <c r="B612" s="335"/>
      <c r="D612" s="336"/>
      <c r="E612" s="337"/>
      <c r="F612" s="338"/>
      <c r="G612" s="83"/>
      <c r="H612" s="105"/>
    </row>
    <row r="613" spans="1:8" ht="12.75">
      <c r="A613" s="121"/>
      <c r="B613" s="273"/>
      <c r="C613" s="149"/>
      <c r="D613" s="347" t="s">
        <v>390</v>
      </c>
      <c r="E613" s="347"/>
      <c r="F613" s="348"/>
      <c r="G613" s="119"/>
      <c r="H613" s="252">
        <v>0.9</v>
      </c>
    </row>
    <row r="614" spans="1:8" ht="12.75">
      <c r="A614" s="96"/>
      <c r="B614" s="334" t="s">
        <v>281</v>
      </c>
      <c r="D614" s="336"/>
      <c r="E614" s="337"/>
      <c r="F614" s="338"/>
      <c r="G614" s="83"/>
      <c r="H614" s="105"/>
    </row>
    <row r="615" spans="1:8" ht="12.75">
      <c r="A615" s="96"/>
      <c r="B615" s="335"/>
      <c r="D615" s="336"/>
      <c r="E615" s="337"/>
      <c r="F615" s="338"/>
      <c r="G615" s="85"/>
      <c r="H615" s="105"/>
    </row>
    <row r="616" spans="1:8" ht="12.75">
      <c r="A616" s="121"/>
      <c r="B616" s="273"/>
      <c r="C616" s="149"/>
      <c r="D616" s="347" t="s">
        <v>390</v>
      </c>
      <c r="E616" s="347"/>
      <c r="F616" s="348"/>
      <c r="G616" s="153"/>
      <c r="H616" s="252">
        <v>15.9</v>
      </c>
    </row>
    <row r="617" spans="1:8" ht="12.75">
      <c r="A617" s="109"/>
      <c r="B617" s="334" t="s">
        <v>282</v>
      </c>
      <c r="D617" s="336"/>
      <c r="E617" s="337"/>
      <c r="F617" s="338"/>
      <c r="G617" s="83"/>
      <c r="H617" s="105"/>
    </row>
    <row r="618" spans="1:8" ht="12.75">
      <c r="A618" s="109"/>
      <c r="B618" s="335"/>
      <c r="D618" s="336"/>
      <c r="E618" s="337"/>
      <c r="F618" s="338"/>
      <c r="G618" s="83"/>
      <c r="H618" s="105"/>
    </row>
    <row r="619" spans="1:8" ht="12.75">
      <c r="A619" s="121"/>
      <c r="B619" s="273"/>
      <c r="C619" s="149"/>
      <c r="D619" s="347" t="s">
        <v>390</v>
      </c>
      <c r="E619" s="347"/>
      <c r="F619" s="348"/>
      <c r="G619" s="119"/>
      <c r="H619" s="252">
        <v>15</v>
      </c>
    </row>
    <row r="620" spans="1:8" ht="12.75">
      <c r="A620" s="96"/>
      <c r="B620" s="334" t="s">
        <v>283</v>
      </c>
      <c r="D620" s="336" t="s">
        <v>90</v>
      </c>
      <c r="E620" s="337"/>
      <c r="F620" s="338"/>
      <c r="G620" s="85" t="s">
        <v>424</v>
      </c>
      <c r="H620" s="105">
        <v>0.4</v>
      </c>
    </row>
    <row r="621" spans="1:8" ht="12.75">
      <c r="A621" s="96"/>
      <c r="B621" s="335"/>
      <c r="D621" s="336"/>
      <c r="E621" s="337"/>
      <c r="F621" s="338"/>
      <c r="G621" s="85"/>
      <c r="H621" s="105"/>
    </row>
    <row r="622" spans="1:8" ht="12.75">
      <c r="A622" s="121"/>
      <c r="B622" s="273"/>
      <c r="C622" s="149"/>
      <c r="D622" s="347" t="s">
        <v>390</v>
      </c>
      <c r="E622" s="347"/>
      <c r="F622" s="348"/>
      <c r="G622" s="153"/>
      <c r="H622" s="252">
        <v>10.2</v>
      </c>
    </row>
    <row r="623" spans="1:8" ht="12.75">
      <c r="A623" s="109"/>
      <c r="B623" s="334" t="s">
        <v>284</v>
      </c>
      <c r="D623" s="336"/>
      <c r="E623" s="337"/>
      <c r="F623" s="338"/>
      <c r="G623" s="85"/>
      <c r="H623" s="105"/>
    </row>
    <row r="624" spans="1:8" ht="12.75">
      <c r="A624" s="109"/>
      <c r="B624" s="335"/>
      <c r="D624" s="336"/>
      <c r="E624" s="337"/>
      <c r="F624" s="338"/>
      <c r="G624" s="85"/>
      <c r="H624" s="105"/>
    </row>
    <row r="625" spans="1:8" ht="12.75">
      <c r="A625" s="121"/>
      <c r="B625" s="273"/>
      <c r="C625" s="149"/>
      <c r="D625" s="347" t="s">
        <v>390</v>
      </c>
      <c r="E625" s="347"/>
      <c r="F625" s="348"/>
      <c r="G625" s="153"/>
      <c r="H625" s="252">
        <v>13.2</v>
      </c>
    </row>
    <row r="626" spans="1:8" ht="12.75">
      <c r="A626" s="109"/>
      <c r="B626" s="334" t="s">
        <v>285</v>
      </c>
      <c r="D626" s="336" t="s">
        <v>90</v>
      </c>
      <c r="E626" s="337"/>
      <c r="F626" s="338"/>
      <c r="G626" s="85" t="s">
        <v>424</v>
      </c>
      <c r="H626" s="105">
        <v>0.4</v>
      </c>
    </row>
    <row r="627" spans="1:8" ht="12.75">
      <c r="A627" s="109"/>
      <c r="B627" s="335"/>
      <c r="D627" s="336"/>
      <c r="E627" s="337"/>
      <c r="F627" s="338"/>
      <c r="G627" s="80"/>
      <c r="H627" s="105"/>
    </row>
    <row r="628" spans="1:8" ht="12.75">
      <c r="A628" s="121"/>
      <c r="B628" s="273"/>
      <c r="C628" s="149"/>
      <c r="D628" s="347" t="s">
        <v>390</v>
      </c>
      <c r="E628" s="347"/>
      <c r="F628" s="348"/>
      <c r="G628" s="119"/>
      <c r="H628" s="252">
        <v>18.7</v>
      </c>
    </row>
    <row r="629" spans="1:8" ht="12.75">
      <c r="A629" s="229"/>
      <c r="B629" s="334" t="s">
        <v>286</v>
      </c>
      <c r="D629" s="336"/>
      <c r="E629" s="337"/>
      <c r="F629" s="338"/>
      <c r="G629" s="83"/>
      <c r="H629" s="105"/>
    </row>
    <row r="630" spans="1:8" ht="12.75">
      <c r="A630" s="229"/>
      <c r="B630" s="335"/>
      <c r="D630" s="336"/>
      <c r="E630" s="337"/>
      <c r="F630" s="338"/>
      <c r="G630" s="83"/>
      <c r="H630" s="105"/>
    </row>
    <row r="631" spans="1:8" ht="12.75">
      <c r="A631" s="121"/>
      <c r="B631" s="273"/>
      <c r="C631" s="149"/>
      <c r="D631" s="347" t="s">
        <v>390</v>
      </c>
      <c r="E631" s="347"/>
      <c r="F631" s="348"/>
      <c r="G631" s="119"/>
      <c r="H631" s="252">
        <v>12.8</v>
      </c>
    </row>
    <row r="632" spans="1:8" ht="12.75">
      <c r="A632" s="96"/>
      <c r="B632" s="209" t="s">
        <v>287</v>
      </c>
      <c r="D632" s="336" t="s">
        <v>90</v>
      </c>
      <c r="E632" s="337"/>
      <c r="F632" s="338"/>
      <c r="G632" s="85" t="s">
        <v>424</v>
      </c>
      <c r="H632" s="105">
        <v>0</v>
      </c>
    </row>
    <row r="633" spans="1:8" ht="12.75">
      <c r="A633" s="121"/>
      <c r="B633" s="273"/>
      <c r="C633" s="149"/>
      <c r="D633" s="347" t="s">
        <v>390</v>
      </c>
      <c r="E633" s="347"/>
      <c r="F633" s="348"/>
      <c r="G633" s="153"/>
      <c r="H633" s="252">
        <v>0</v>
      </c>
    </row>
    <row r="634" spans="1:8" ht="12.75">
      <c r="A634" s="108"/>
      <c r="B634" s="334" t="s">
        <v>288</v>
      </c>
      <c r="D634" s="336"/>
      <c r="E634" s="337"/>
      <c r="F634" s="338"/>
      <c r="G634" s="83"/>
      <c r="H634" s="105"/>
    </row>
    <row r="635" spans="1:8" ht="12.75">
      <c r="A635" s="108"/>
      <c r="B635" s="335"/>
      <c r="D635" s="336"/>
      <c r="E635" s="337"/>
      <c r="F635" s="338"/>
      <c r="G635" s="85"/>
      <c r="H635" s="105"/>
    </row>
    <row r="636" spans="1:8" ht="12.75">
      <c r="A636" s="121"/>
      <c r="B636" s="273"/>
      <c r="C636" s="149"/>
      <c r="D636" s="347" t="s">
        <v>390</v>
      </c>
      <c r="E636" s="347"/>
      <c r="F636" s="348"/>
      <c r="G636" s="153"/>
      <c r="H636" s="252">
        <v>12.4</v>
      </c>
    </row>
    <row r="637" spans="1:8" ht="12.75">
      <c r="A637" s="96"/>
      <c r="B637" s="334" t="s">
        <v>289</v>
      </c>
      <c r="D637" s="336"/>
      <c r="E637" s="337"/>
      <c r="F637" s="338"/>
      <c r="G637" s="80"/>
      <c r="H637" s="105"/>
    </row>
    <row r="638" spans="1:8" ht="12.75">
      <c r="A638" s="96"/>
      <c r="B638" s="335"/>
      <c r="D638" s="336"/>
      <c r="E638" s="337"/>
      <c r="F638" s="338"/>
      <c r="G638" s="80"/>
      <c r="H638" s="105"/>
    </row>
    <row r="639" spans="1:8" ht="12.75">
      <c r="A639" s="121"/>
      <c r="B639" s="273"/>
      <c r="C639" s="149"/>
      <c r="D639" s="347" t="s">
        <v>390</v>
      </c>
      <c r="E639" s="347"/>
      <c r="F639" s="348"/>
      <c r="G639" s="119"/>
      <c r="H639" s="252">
        <v>14.3</v>
      </c>
    </row>
    <row r="640" spans="1:8" ht="12.75">
      <c r="A640" s="96"/>
      <c r="B640" s="334" t="s">
        <v>290</v>
      </c>
      <c r="D640" s="336" t="s">
        <v>335</v>
      </c>
      <c r="E640" s="337"/>
      <c r="F640" s="338"/>
      <c r="G640" s="83" t="s">
        <v>424</v>
      </c>
      <c r="H640" s="105">
        <v>2.6</v>
      </c>
    </row>
    <row r="641" spans="1:8" ht="12.75">
      <c r="A641" s="96"/>
      <c r="B641" s="335"/>
      <c r="D641" s="336"/>
      <c r="E641" s="337"/>
      <c r="F641" s="338"/>
      <c r="G641" s="83"/>
      <c r="H641" s="105"/>
    </row>
    <row r="642" spans="1:8" ht="12.75">
      <c r="A642" s="121"/>
      <c r="B642" s="273"/>
      <c r="C642" s="149"/>
      <c r="D642" s="347" t="s">
        <v>390</v>
      </c>
      <c r="E642" s="347"/>
      <c r="F642" s="348"/>
      <c r="G642" s="119"/>
      <c r="H642" s="252">
        <v>4.5</v>
      </c>
    </row>
    <row r="643" spans="1:8" ht="12.75">
      <c r="A643" s="109"/>
      <c r="B643" s="334" t="s">
        <v>291</v>
      </c>
      <c r="D643" s="336"/>
      <c r="E643" s="337"/>
      <c r="F643" s="338"/>
      <c r="G643" s="83"/>
      <c r="H643" s="105"/>
    </row>
    <row r="644" spans="1:8" ht="12.75">
      <c r="A644" s="109"/>
      <c r="B644" s="335"/>
      <c r="D644" s="336"/>
      <c r="E644" s="337"/>
      <c r="F644" s="338"/>
      <c r="G644" s="83"/>
      <c r="H644" s="105"/>
    </row>
    <row r="645" spans="1:8" ht="12.75">
      <c r="A645" s="121"/>
      <c r="B645" s="273"/>
      <c r="C645" s="149"/>
      <c r="D645" s="347" t="s">
        <v>390</v>
      </c>
      <c r="E645" s="347"/>
      <c r="F645" s="348"/>
      <c r="G645" s="119"/>
      <c r="H645" s="252">
        <v>16.7</v>
      </c>
    </row>
    <row r="646" spans="1:8" ht="12.75">
      <c r="A646" s="96"/>
      <c r="B646" s="334" t="s">
        <v>292</v>
      </c>
      <c r="D646" s="336"/>
      <c r="E646" s="337"/>
      <c r="F646" s="338"/>
      <c r="G646" s="83"/>
      <c r="H646" s="105"/>
    </row>
    <row r="647" spans="1:8" ht="12.75">
      <c r="A647" s="96"/>
      <c r="B647" s="335"/>
      <c r="D647" s="336"/>
      <c r="E647" s="337"/>
      <c r="F647" s="338"/>
      <c r="G647" s="85"/>
      <c r="H647" s="105"/>
    </row>
    <row r="648" spans="1:8" ht="12.75">
      <c r="A648" s="121"/>
      <c r="B648" s="273"/>
      <c r="C648" s="149"/>
      <c r="D648" s="347" t="s">
        <v>390</v>
      </c>
      <c r="E648" s="347"/>
      <c r="F648" s="348"/>
      <c r="G648" s="153"/>
      <c r="H648" s="252">
        <v>10.1</v>
      </c>
    </row>
    <row r="649" spans="1:8" ht="12.75">
      <c r="A649" s="96"/>
      <c r="B649" s="334" t="s">
        <v>293</v>
      </c>
      <c r="D649" s="336"/>
      <c r="E649" s="337"/>
      <c r="F649" s="338"/>
      <c r="G649" s="80"/>
      <c r="H649" s="105"/>
    </row>
    <row r="650" spans="1:8" ht="12.75">
      <c r="A650" s="96"/>
      <c r="B650" s="335"/>
      <c r="D650" s="336"/>
      <c r="E650" s="337"/>
      <c r="F650" s="338"/>
      <c r="G650" s="80"/>
      <c r="H650" s="105"/>
    </row>
    <row r="651" spans="1:8" ht="12.75">
      <c r="A651" s="121"/>
      <c r="B651" s="273"/>
      <c r="C651" s="149"/>
      <c r="D651" s="347" t="s">
        <v>390</v>
      </c>
      <c r="E651" s="347"/>
      <c r="F651" s="348"/>
      <c r="G651" s="153"/>
      <c r="H651" s="252">
        <v>9.8</v>
      </c>
    </row>
    <row r="652" spans="1:8" ht="12.75">
      <c r="A652" s="96">
        <v>319</v>
      </c>
      <c r="B652" s="334" t="s">
        <v>294</v>
      </c>
      <c r="D652" s="336" t="s">
        <v>478</v>
      </c>
      <c r="E652" s="337"/>
      <c r="F652" s="338"/>
      <c r="G652" s="80" t="s">
        <v>435</v>
      </c>
      <c r="H652" s="105">
        <v>10.7</v>
      </c>
    </row>
    <row r="653" spans="1:8" ht="12.75">
      <c r="A653" s="109"/>
      <c r="B653" s="335"/>
      <c r="D653" s="336"/>
      <c r="E653" s="337"/>
      <c r="F653" s="338"/>
      <c r="G653" s="12"/>
      <c r="H653" s="110"/>
    </row>
    <row r="654" spans="1:8" ht="12.75">
      <c r="A654" s="253"/>
      <c r="B654" s="274"/>
      <c r="C654" s="74"/>
      <c r="D654" s="347" t="s">
        <v>390</v>
      </c>
      <c r="E654" s="347"/>
      <c r="F654" s="348"/>
      <c r="G654" s="132"/>
      <c r="H654" s="257">
        <v>10.7</v>
      </c>
    </row>
    <row r="655" spans="1:8" ht="12.75">
      <c r="A655" s="99">
        <v>320</v>
      </c>
      <c r="B655" s="334" t="s">
        <v>295</v>
      </c>
      <c r="D655" s="339"/>
      <c r="E655" s="340"/>
      <c r="F655" s="341"/>
      <c r="G655" s="12"/>
      <c r="H655" s="93"/>
    </row>
    <row r="656" spans="1:8" ht="12.75">
      <c r="A656" s="99"/>
      <c r="B656" s="335"/>
      <c r="D656" s="336"/>
      <c r="E656" s="337"/>
      <c r="F656" s="338"/>
      <c r="G656" s="79"/>
      <c r="H656" s="93"/>
    </row>
    <row r="657" spans="1:8" ht="12.75">
      <c r="A657" s="121"/>
      <c r="B657" s="273"/>
      <c r="C657" s="149"/>
      <c r="D657" s="347" t="s">
        <v>390</v>
      </c>
      <c r="E657" s="347"/>
      <c r="F657" s="348"/>
      <c r="G657" s="153"/>
      <c r="H657" s="252">
        <v>15.3</v>
      </c>
    </row>
    <row r="658" spans="1:8" ht="12.75">
      <c r="A658" s="109">
        <v>322</v>
      </c>
      <c r="B658" s="334" t="s">
        <v>296</v>
      </c>
      <c r="D658" s="336"/>
      <c r="E658" s="337"/>
      <c r="F658" s="338"/>
      <c r="G658" s="219"/>
      <c r="H658" s="105"/>
    </row>
    <row r="659" spans="1:8" ht="12.75">
      <c r="A659" s="109"/>
      <c r="B659" s="335"/>
      <c r="D659" s="336"/>
      <c r="E659" s="337"/>
      <c r="F659" s="338"/>
      <c r="G659" s="219"/>
      <c r="H659" s="207"/>
    </row>
    <row r="660" spans="1:8" ht="12.75">
      <c r="A660" s="121"/>
      <c r="B660" s="273"/>
      <c r="C660" s="149"/>
      <c r="D660" s="347" t="s">
        <v>390</v>
      </c>
      <c r="E660" s="347"/>
      <c r="F660" s="348"/>
      <c r="G660" s="119"/>
      <c r="H660" s="248">
        <v>14.8</v>
      </c>
    </row>
    <row r="661" spans="1:8" ht="12.75">
      <c r="A661" s="80">
        <v>323</v>
      </c>
      <c r="B661" s="352" t="s">
        <v>383</v>
      </c>
      <c r="D661" s="336" t="s">
        <v>90</v>
      </c>
      <c r="E661" s="337"/>
      <c r="F661" s="338"/>
      <c r="G661" s="85" t="s">
        <v>424</v>
      </c>
      <c r="H661" s="86">
        <v>1</v>
      </c>
    </row>
    <row r="662" spans="1:8" ht="12.75">
      <c r="A662" s="80"/>
      <c r="B662" s="354"/>
      <c r="D662" s="336"/>
      <c r="E662" s="337"/>
      <c r="F662" s="338"/>
      <c r="G662" s="80"/>
      <c r="H662" s="86"/>
    </row>
    <row r="663" spans="1:8" ht="12.75">
      <c r="A663" s="119"/>
      <c r="B663" s="121"/>
      <c r="C663" s="149"/>
      <c r="D663" s="347" t="s">
        <v>390</v>
      </c>
      <c r="E663" s="347"/>
      <c r="F663" s="348"/>
      <c r="G663" s="153"/>
      <c r="H663" s="244">
        <v>12</v>
      </c>
    </row>
    <row r="664" spans="1:8" ht="12.75">
      <c r="A664" s="6">
        <v>324</v>
      </c>
      <c r="B664" s="352" t="s">
        <v>297</v>
      </c>
      <c r="D664" s="336"/>
      <c r="E664" s="337"/>
      <c r="F664" s="338"/>
      <c r="G664" s="80"/>
      <c r="H664" s="86"/>
    </row>
    <row r="665" spans="1:8" ht="12.75">
      <c r="A665" s="1"/>
      <c r="B665" s="354"/>
      <c r="D665" s="336"/>
      <c r="E665" s="337"/>
      <c r="F665" s="338"/>
      <c r="G665" s="80"/>
      <c r="H665" s="86"/>
    </row>
    <row r="666" spans="1:8" ht="12.75">
      <c r="A666" s="119"/>
      <c r="B666" s="121"/>
      <c r="C666" s="149"/>
      <c r="D666" s="347" t="s">
        <v>390</v>
      </c>
      <c r="E666" s="347"/>
      <c r="F666" s="348"/>
      <c r="G666" s="153"/>
      <c r="H666" s="244">
        <v>4.2</v>
      </c>
    </row>
    <row r="667" spans="1:8" ht="12.75">
      <c r="A667" s="80">
        <v>325</v>
      </c>
      <c r="B667" s="352" t="s">
        <v>384</v>
      </c>
      <c r="D667" s="336" t="s">
        <v>90</v>
      </c>
      <c r="E667" s="337"/>
      <c r="F667" s="338"/>
      <c r="G667" s="83" t="s">
        <v>424</v>
      </c>
      <c r="H667" s="86">
        <v>1</v>
      </c>
    </row>
    <row r="668" spans="1:8" ht="12.75">
      <c r="A668" s="80"/>
      <c r="B668" s="354"/>
      <c r="D668" s="336"/>
      <c r="E668" s="337"/>
      <c r="F668" s="338"/>
      <c r="G668" s="4"/>
      <c r="H668" s="86"/>
    </row>
    <row r="669" spans="1:8" ht="12.75">
      <c r="A669" s="119"/>
      <c r="B669" s="121"/>
      <c r="C669" s="149"/>
      <c r="D669" s="347" t="s">
        <v>390</v>
      </c>
      <c r="E669" s="347"/>
      <c r="F669" s="348"/>
      <c r="G669" s="119"/>
      <c r="H669" s="244">
        <v>8.8</v>
      </c>
    </row>
    <row r="670" spans="1:8" ht="12.75">
      <c r="A670" s="80">
        <v>329</v>
      </c>
      <c r="B670" s="352" t="s">
        <v>298</v>
      </c>
      <c r="D670" s="336"/>
      <c r="E670" s="337"/>
      <c r="F670" s="338"/>
      <c r="G670" s="83"/>
      <c r="H670" s="86"/>
    </row>
    <row r="671" spans="1:8" ht="12.75">
      <c r="A671" s="80"/>
      <c r="B671" s="354"/>
      <c r="D671" s="336"/>
      <c r="E671" s="337"/>
      <c r="F671" s="338"/>
      <c r="G671" s="80"/>
      <c r="H671" s="86"/>
    </row>
    <row r="672" spans="1:8" ht="12.75">
      <c r="A672" s="119"/>
      <c r="B672" s="121"/>
      <c r="C672" s="149"/>
      <c r="D672" s="347" t="s">
        <v>390</v>
      </c>
      <c r="E672" s="347"/>
      <c r="F672" s="348"/>
      <c r="G672" s="153"/>
      <c r="H672" s="244">
        <v>2.6</v>
      </c>
    </row>
    <row r="673" spans="1:8" ht="12.75">
      <c r="A673" s="108"/>
      <c r="B673" s="229" t="s">
        <v>299</v>
      </c>
      <c r="D673" s="347" t="s">
        <v>390</v>
      </c>
      <c r="E673" s="347"/>
      <c r="F673" s="348"/>
      <c r="G673" s="80"/>
      <c r="H673" s="105">
        <v>0</v>
      </c>
    </row>
    <row r="674" spans="1:8" ht="12.75">
      <c r="A674" s="121"/>
      <c r="B674" s="121"/>
      <c r="C674" s="149"/>
      <c r="D674" s="347" t="s">
        <v>390</v>
      </c>
      <c r="E674" s="347"/>
      <c r="F674" s="348"/>
      <c r="G674" s="153"/>
      <c r="H674" s="252">
        <v>0</v>
      </c>
    </row>
    <row r="675" spans="1:8" ht="12.75">
      <c r="A675" s="96"/>
      <c r="B675" s="229" t="s">
        <v>300</v>
      </c>
      <c r="D675" s="336" t="s">
        <v>90</v>
      </c>
      <c r="E675" s="337"/>
      <c r="F675" s="338"/>
      <c r="G675" s="80"/>
      <c r="H675" s="105">
        <v>0</v>
      </c>
    </row>
    <row r="676" spans="1:8" ht="12.75">
      <c r="A676" s="121"/>
      <c r="B676" s="121"/>
      <c r="C676" s="149"/>
      <c r="D676" s="347" t="s">
        <v>390</v>
      </c>
      <c r="E676" s="347"/>
      <c r="F676" s="348"/>
      <c r="G676" s="119"/>
      <c r="H676" s="248">
        <v>0</v>
      </c>
    </row>
    <row r="677" spans="1:8" ht="12.75">
      <c r="A677" s="108"/>
      <c r="B677" s="352" t="s">
        <v>301</v>
      </c>
      <c r="D677" s="336"/>
      <c r="E677" s="337"/>
      <c r="F677" s="338"/>
      <c r="G677" s="83"/>
      <c r="H677" s="86"/>
    </row>
    <row r="678" spans="1:8" ht="12.75">
      <c r="A678" s="108"/>
      <c r="B678" s="354"/>
      <c r="D678" s="336"/>
      <c r="E678" s="337"/>
      <c r="F678" s="338"/>
      <c r="G678" s="4"/>
      <c r="H678" s="86"/>
    </row>
    <row r="679" spans="1:8" ht="12.75">
      <c r="A679" s="121"/>
      <c r="B679" s="272"/>
      <c r="C679" s="149"/>
      <c r="D679" s="347" t="s">
        <v>390</v>
      </c>
      <c r="E679" s="347"/>
      <c r="F679" s="348"/>
      <c r="G679" s="119"/>
      <c r="H679" s="244">
        <v>5.5</v>
      </c>
    </row>
    <row r="680" spans="1:8" ht="12.75">
      <c r="A680" s="96"/>
      <c r="B680" s="229" t="s">
        <v>302</v>
      </c>
      <c r="D680" s="344"/>
      <c r="E680" s="345"/>
      <c r="F680" s="346"/>
      <c r="G680" s="83"/>
      <c r="H680" s="105">
        <v>0</v>
      </c>
    </row>
    <row r="681" spans="1:8" ht="12.75">
      <c r="A681" s="121"/>
      <c r="B681" s="121"/>
      <c r="C681" s="149"/>
      <c r="D681" s="347" t="s">
        <v>390</v>
      </c>
      <c r="E681" s="347"/>
      <c r="F681" s="348"/>
      <c r="G681" s="153"/>
      <c r="H681" s="252">
        <v>0</v>
      </c>
    </row>
    <row r="682" spans="1:8" ht="12.75">
      <c r="A682" s="107"/>
      <c r="B682" s="352" t="s">
        <v>303</v>
      </c>
      <c r="D682" s="336"/>
      <c r="E682" s="337"/>
      <c r="F682" s="338"/>
      <c r="G682" s="83"/>
      <c r="H682" s="104"/>
    </row>
    <row r="683" spans="1:8" ht="12.75">
      <c r="A683" s="96"/>
      <c r="B683" s="354"/>
      <c r="D683" s="336"/>
      <c r="E683" s="337"/>
      <c r="F683" s="338"/>
      <c r="G683" s="4"/>
      <c r="H683" s="207"/>
    </row>
    <row r="684" spans="1:8" ht="12.75">
      <c r="A684" s="121"/>
      <c r="B684" s="121"/>
      <c r="C684" s="149"/>
      <c r="D684" s="347" t="s">
        <v>390</v>
      </c>
      <c r="E684" s="347"/>
      <c r="F684" s="348"/>
      <c r="G684" s="119"/>
      <c r="H684" s="248">
        <v>8</v>
      </c>
    </row>
    <row r="685" spans="1:8" ht="12.75">
      <c r="A685" s="107"/>
      <c r="B685" s="352" t="s">
        <v>304</v>
      </c>
      <c r="D685" s="336"/>
      <c r="E685" s="337"/>
      <c r="F685" s="338"/>
      <c r="G685" s="83"/>
      <c r="H685" s="86"/>
    </row>
    <row r="686" spans="1:8" ht="12.75">
      <c r="A686" s="109"/>
      <c r="B686" s="354"/>
      <c r="D686" s="336"/>
      <c r="E686" s="337"/>
      <c r="F686" s="338"/>
      <c r="G686" s="4"/>
      <c r="H686" s="86"/>
    </row>
    <row r="687" spans="1:8" ht="12.75">
      <c r="A687" s="121"/>
      <c r="B687" s="121"/>
      <c r="C687" s="149"/>
      <c r="D687" s="347" t="s">
        <v>390</v>
      </c>
      <c r="E687" s="347"/>
      <c r="F687" s="348"/>
      <c r="G687" s="119"/>
      <c r="H687" s="244">
        <v>14.3</v>
      </c>
    </row>
    <row r="688" spans="1:8" ht="12.75">
      <c r="A688" s="108"/>
      <c r="B688" s="352" t="s">
        <v>305</v>
      </c>
      <c r="D688" s="336" t="s">
        <v>90</v>
      </c>
      <c r="E688" s="337"/>
      <c r="F688" s="338"/>
      <c r="G688" s="83" t="s">
        <v>424</v>
      </c>
      <c r="H688" s="105">
        <v>1</v>
      </c>
    </row>
    <row r="689" spans="1:8" ht="12.75">
      <c r="A689" s="108"/>
      <c r="B689" s="354"/>
      <c r="D689" s="336"/>
      <c r="E689" s="337"/>
      <c r="F689" s="338"/>
      <c r="G689" s="85"/>
      <c r="H689" s="105"/>
    </row>
    <row r="690" spans="1:8" ht="12.75">
      <c r="A690" s="121"/>
      <c r="B690" s="121"/>
      <c r="C690" s="149"/>
      <c r="D690" s="347" t="s">
        <v>390</v>
      </c>
      <c r="E690" s="347"/>
      <c r="F690" s="348"/>
      <c r="G690" s="153"/>
      <c r="H690" s="252">
        <v>12.9</v>
      </c>
    </row>
    <row r="691" spans="1:8" ht="12.75">
      <c r="A691" s="96"/>
      <c r="B691" s="352" t="s">
        <v>306</v>
      </c>
      <c r="D691" s="336" t="s">
        <v>90</v>
      </c>
      <c r="E691" s="337"/>
      <c r="F691" s="338"/>
      <c r="G691" s="83" t="s">
        <v>424</v>
      </c>
      <c r="H691" s="105">
        <v>0</v>
      </c>
    </row>
    <row r="692" spans="1:8" ht="12.75">
      <c r="A692" s="96"/>
      <c r="B692" s="354"/>
      <c r="D692" s="336"/>
      <c r="E692" s="337"/>
      <c r="F692" s="338"/>
      <c r="G692" s="85"/>
      <c r="H692" s="105"/>
    </row>
    <row r="693" spans="1:8" ht="12.75">
      <c r="A693" s="121"/>
      <c r="B693" s="121"/>
      <c r="C693" s="149"/>
      <c r="D693" s="347" t="s">
        <v>390</v>
      </c>
      <c r="E693" s="347"/>
      <c r="F693" s="348"/>
      <c r="G693" s="153"/>
      <c r="H693" s="252">
        <v>1.2</v>
      </c>
    </row>
    <row r="694" spans="1:8" ht="12.75">
      <c r="A694" s="109"/>
      <c r="B694" s="352" t="s">
        <v>307</v>
      </c>
      <c r="C694" s="74"/>
      <c r="D694" s="336" t="s">
        <v>90</v>
      </c>
      <c r="E694" s="337"/>
      <c r="F694" s="338"/>
      <c r="G694" s="83" t="s">
        <v>424</v>
      </c>
      <c r="H694" s="105">
        <v>1</v>
      </c>
    </row>
    <row r="695" spans="1:8" ht="12.75">
      <c r="A695" s="109"/>
      <c r="B695" s="354"/>
      <c r="C695" s="74"/>
      <c r="D695" s="336"/>
      <c r="E695" s="337"/>
      <c r="F695" s="338"/>
      <c r="G695" s="85"/>
      <c r="H695" s="105"/>
    </row>
    <row r="696" spans="1:8" ht="12.75">
      <c r="A696" s="121"/>
      <c r="B696" s="121"/>
      <c r="C696" s="149"/>
      <c r="D696" s="347" t="s">
        <v>390</v>
      </c>
      <c r="E696" s="347"/>
      <c r="F696" s="348"/>
      <c r="G696" s="153"/>
      <c r="H696" s="252">
        <v>2.4</v>
      </c>
    </row>
    <row r="697" spans="1:8" ht="12.75">
      <c r="A697" s="96"/>
      <c r="B697" s="352" t="s">
        <v>308</v>
      </c>
      <c r="D697" s="336" t="s">
        <v>90</v>
      </c>
      <c r="E697" s="337"/>
      <c r="F697" s="338"/>
      <c r="G697" s="83" t="s">
        <v>424</v>
      </c>
      <c r="H697" s="105">
        <v>1.2</v>
      </c>
    </row>
    <row r="698" spans="1:8" ht="12.75">
      <c r="A698" s="96"/>
      <c r="B698" s="354"/>
      <c r="D698" s="336"/>
      <c r="E698" s="337"/>
      <c r="F698" s="338"/>
      <c r="G698" s="83"/>
      <c r="H698" s="105"/>
    </row>
    <row r="699" spans="1:8" ht="12.75">
      <c r="A699" s="121"/>
      <c r="B699" s="275"/>
      <c r="C699" s="149"/>
      <c r="D699" s="347" t="s">
        <v>390</v>
      </c>
      <c r="E699" s="347"/>
      <c r="F699" s="348"/>
      <c r="G699" s="119"/>
      <c r="H699" s="252">
        <v>4.9</v>
      </c>
    </row>
    <row r="700" spans="1:8" ht="12.75">
      <c r="A700" s="229"/>
      <c r="B700" s="352" t="s">
        <v>309</v>
      </c>
      <c r="C700" s="31"/>
      <c r="D700" s="336" t="s">
        <v>432</v>
      </c>
      <c r="E700" s="337"/>
      <c r="F700" s="338"/>
      <c r="G700" s="83" t="s">
        <v>424</v>
      </c>
      <c r="H700" s="105">
        <v>3.6</v>
      </c>
    </row>
    <row r="701" spans="1:8" ht="12.75">
      <c r="A701" s="229"/>
      <c r="B701" s="354"/>
      <c r="C701" s="31"/>
      <c r="D701" s="336"/>
      <c r="E701" s="337"/>
      <c r="F701" s="338"/>
      <c r="G701" s="85"/>
      <c r="H701" s="105"/>
    </row>
    <row r="702" spans="1:8" ht="12.75">
      <c r="A702" s="121"/>
      <c r="B702" s="121"/>
      <c r="C702" s="149"/>
      <c r="D702" s="347" t="s">
        <v>390</v>
      </c>
      <c r="E702" s="347"/>
      <c r="F702" s="348"/>
      <c r="G702" s="153"/>
      <c r="H702" s="252">
        <v>17.3</v>
      </c>
    </row>
    <row r="703" spans="1:8" ht="12.75">
      <c r="A703" s="96"/>
      <c r="B703" s="352" t="s">
        <v>310</v>
      </c>
      <c r="D703" s="336" t="s">
        <v>90</v>
      </c>
      <c r="E703" s="337"/>
      <c r="F703" s="338"/>
      <c r="G703" s="83" t="s">
        <v>424</v>
      </c>
      <c r="H703" s="105">
        <v>0.7</v>
      </c>
    </row>
    <row r="704" spans="1:8" ht="12.75">
      <c r="A704" s="96"/>
      <c r="B704" s="354"/>
      <c r="D704" s="336"/>
      <c r="E704" s="337"/>
      <c r="F704" s="338"/>
      <c r="G704" s="85"/>
      <c r="H704" s="105"/>
    </row>
    <row r="705" spans="1:8" ht="12.75">
      <c r="A705" s="121"/>
      <c r="B705" s="121"/>
      <c r="C705" s="149"/>
      <c r="D705" s="347" t="s">
        <v>390</v>
      </c>
      <c r="E705" s="347"/>
      <c r="F705" s="348"/>
      <c r="G705" s="153"/>
      <c r="H705" s="252">
        <v>29.6</v>
      </c>
    </row>
    <row r="706" spans="1:8" ht="12.75">
      <c r="A706" s="96"/>
      <c r="B706" s="352" t="s">
        <v>311</v>
      </c>
      <c r="D706" s="336" t="s">
        <v>90</v>
      </c>
      <c r="E706" s="337"/>
      <c r="F706" s="338"/>
      <c r="G706" s="83" t="s">
        <v>424</v>
      </c>
      <c r="H706" s="105">
        <v>1.4</v>
      </c>
    </row>
    <row r="707" spans="1:8" ht="12.75">
      <c r="A707" s="261"/>
      <c r="B707" s="354"/>
      <c r="D707" s="336"/>
      <c r="E707" s="337"/>
      <c r="F707" s="338"/>
      <c r="G707" s="85"/>
      <c r="H707" s="207"/>
    </row>
    <row r="708" spans="1:8" ht="12.75">
      <c r="A708" s="47"/>
      <c r="B708" s="121"/>
      <c r="C708" s="149"/>
      <c r="D708" s="347" t="s">
        <v>390</v>
      </c>
      <c r="E708" s="347"/>
      <c r="F708" s="348"/>
      <c r="G708" s="153"/>
      <c r="H708" s="248">
        <v>19.6</v>
      </c>
    </row>
    <row r="709" spans="1:8" ht="12.75">
      <c r="A709">
        <v>344</v>
      </c>
      <c r="B709" s="352" t="s">
        <v>312</v>
      </c>
      <c r="D709" s="336" t="s">
        <v>90</v>
      </c>
      <c r="E709" s="337"/>
      <c r="F709" s="338"/>
      <c r="G709" s="83" t="s">
        <v>424</v>
      </c>
      <c r="H709" s="86">
        <v>0.7</v>
      </c>
    </row>
    <row r="710" spans="2:8" ht="12.75">
      <c r="B710" s="353"/>
      <c r="D710" s="339" t="s">
        <v>335</v>
      </c>
      <c r="E710" s="340"/>
      <c r="F710" s="341"/>
      <c r="G710" s="4" t="s">
        <v>424</v>
      </c>
      <c r="H710" s="86">
        <v>8.2</v>
      </c>
    </row>
    <row r="711" spans="2:8" ht="12.75">
      <c r="B711" s="354"/>
      <c r="D711" s="336" t="s">
        <v>443</v>
      </c>
      <c r="E711" s="337"/>
      <c r="F711" s="338"/>
      <c r="G711" s="4" t="s">
        <v>424</v>
      </c>
      <c r="H711" s="86">
        <v>11.7</v>
      </c>
    </row>
    <row r="712" spans="1:8" ht="12.75">
      <c r="A712" s="123"/>
      <c r="B712" s="121"/>
      <c r="C712" s="149"/>
      <c r="D712" s="347" t="s">
        <v>390</v>
      </c>
      <c r="E712" s="347"/>
      <c r="F712" s="348"/>
      <c r="G712" s="119"/>
      <c r="H712" s="244">
        <v>35.6</v>
      </c>
    </row>
    <row r="713" spans="1:8" ht="12.75">
      <c r="A713" s="96">
        <v>345</v>
      </c>
      <c r="B713" s="352" t="s">
        <v>313</v>
      </c>
      <c r="D713" s="336"/>
      <c r="E713" s="337"/>
      <c r="F713" s="338"/>
      <c r="G713" s="83"/>
      <c r="H713" s="105">
        <v>0</v>
      </c>
    </row>
    <row r="714" spans="1:8" ht="12.75">
      <c r="A714" s="96"/>
      <c r="B714" s="354"/>
      <c r="D714" s="336"/>
      <c r="E714" s="337"/>
      <c r="F714" s="338"/>
      <c r="G714" s="83"/>
      <c r="H714" s="207"/>
    </row>
    <row r="715" spans="1:8" ht="12.75">
      <c r="A715" s="121"/>
      <c r="B715" s="121"/>
      <c r="C715" s="149"/>
      <c r="D715" s="347" t="s">
        <v>390</v>
      </c>
      <c r="E715" s="347"/>
      <c r="F715" s="348"/>
      <c r="G715" s="119"/>
      <c r="H715" s="248">
        <v>0</v>
      </c>
    </row>
    <row r="716" spans="1:8" ht="12.75">
      <c r="A716" s="6">
        <v>346</v>
      </c>
      <c r="B716" s="352" t="s">
        <v>314</v>
      </c>
      <c r="D716" s="347" t="s">
        <v>390</v>
      </c>
      <c r="E716" s="347"/>
      <c r="F716" s="348"/>
      <c r="G716" s="83" t="s">
        <v>424</v>
      </c>
      <c r="H716" s="86">
        <v>0.6</v>
      </c>
    </row>
    <row r="717" spans="1:8" ht="12.75">
      <c r="A717" s="2"/>
      <c r="B717" s="354"/>
      <c r="D717" s="336"/>
      <c r="E717" s="337"/>
      <c r="F717" s="338"/>
      <c r="G717" s="80"/>
      <c r="H717" s="86"/>
    </row>
    <row r="718" spans="1:8" ht="12.75">
      <c r="A718" s="119"/>
      <c r="B718" s="121"/>
      <c r="C718" s="149"/>
      <c r="D718" s="347" t="s">
        <v>390</v>
      </c>
      <c r="E718" s="347"/>
      <c r="F718" s="348"/>
      <c r="G718" s="153"/>
      <c r="H718" s="244">
        <v>21.3</v>
      </c>
    </row>
    <row r="719" spans="1:8" ht="12.75">
      <c r="A719" s="277">
        <v>347</v>
      </c>
      <c r="B719" s="352" t="s">
        <v>315</v>
      </c>
      <c r="D719" s="336" t="s">
        <v>90</v>
      </c>
      <c r="E719" s="337"/>
      <c r="F719" s="338"/>
      <c r="G719" s="83" t="s">
        <v>424</v>
      </c>
      <c r="H719" s="105">
        <v>0.6</v>
      </c>
    </row>
    <row r="720" spans="1:8" ht="12.75">
      <c r="A720" s="277"/>
      <c r="B720" s="354"/>
      <c r="D720" s="336"/>
      <c r="E720" s="337"/>
      <c r="F720" s="338"/>
      <c r="G720" s="80"/>
      <c r="H720" s="105"/>
    </row>
    <row r="721" spans="1:8" ht="12.75">
      <c r="A721" s="275"/>
      <c r="B721" s="275"/>
      <c r="C721" s="149"/>
      <c r="D721" s="347" t="s">
        <v>390</v>
      </c>
      <c r="E721" s="347"/>
      <c r="F721" s="348"/>
      <c r="G721" s="119"/>
      <c r="H721" s="252">
        <v>15</v>
      </c>
    </row>
    <row r="722" spans="1:8" ht="12.75">
      <c r="A722" s="276">
        <v>348</v>
      </c>
      <c r="B722" s="352" t="s">
        <v>316</v>
      </c>
      <c r="D722" s="336" t="s">
        <v>90</v>
      </c>
      <c r="E722" s="337"/>
      <c r="F722" s="338"/>
      <c r="G722" s="83" t="s">
        <v>424</v>
      </c>
      <c r="H722" s="105">
        <v>0.6</v>
      </c>
    </row>
    <row r="723" spans="1:8" ht="12.75">
      <c r="A723" s="276"/>
      <c r="B723" s="354"/>
      <c r="D723" s="336"/>
      <c r="E723" s="337"/>
      <c r="F723" s="338"/>
      <c r="G723" s="85"/>
      <c r="H723" s="105"/>
    </row>
    <row r="724" spans="1:8" ht="12.75">
      <c r="A724" s="275"/>
      <c r="B724" s="121"/>
      <c r="C724" s="149"/>
      <c r="D724" s="347" t="s">
        <v>390</v>
      </c>
      <c r="E724" s="347"/>
      <c r="F724" s="348"/>
      <c r="G724" s="153"/>
      <c r="H724" s="252">
        <v>12.2</v>
      </c>
    </row>
    <row r="725" spans="1:8" ht="12.75">
      <c r="A725" s="276">
        <v>349</v>
      </c>
      <c r="B725" s="352" t="s">
        <v>317</v>
      </c>
      <c r="D725" s="336" t="s">
        <v>90</v>
      </c>
      <c r="E725" s="337"/>
      <c r="F725" s="338"/>
      <c r="G725" s="83" t="s">
        <v>424</v>
      </c>
      <c r="H725" s="105">
        <v>0.6</v>
      </c>
    </row>
    <row r="726" spans="1:8" ht="12.75">
      <c r="A726" s="276"/>
      <c r="B726" s="354"/>
      <c r="D726" s="336"/>
      <c r="E726" s="337"/>
      <c r="F726" s="338"/>
      <c r="G726" s="83"/>
      <c r="H726" s="207"/>
    </row>
    <row r="727" spans="1:8" ht="12.75">
      <c r="A727" s="275"/>
      <c r="B727" s="121"/>
      <c r="C727" s="149"/>
      <c r="D727" s="347" t="s">
        <v>390</v>
      </c>
      <c r="E727" s="347"/>
      <c r="F727" s="348"/>
      <c r="G727" s="119"/>
      <c r="H727" s="248">
        <v>16.5</v>
      </c>
    </row>
    <row r="728" spans="1:8" ht="12.75">
      <c r="A728" s="80">
        <v>350</v>
      </c>
      <c r="B728" s="352" t="s">
        <v>318</v>
      </c>
      <c r="D728" s="336" t="s">
        <v>90</v>
      </c>
      <c r="E728" s="337"/>
      <c r="F728" s="338"/>
      <c r="G728" s="83" t="s">
        <v>424</v>
      </c>
      <c r="H728" s="86">
        <v>0.6</v>
      </c>
    </row>
    <row r="729" spans="1:8" ht="12.75">
      <c r="A729" s="80"/>
      <c r="B729" s="354"/>
      <c r="D729" s="336"/>
      <c r="E729" s="337"/>
      <c r="F729" s="338"/>
      <c r="G729" s="80"/>
      <c r="H729" s="86"/>
    </row>
    <row r="730" spans="1:8" ht="12.75">
      <c r="A730" s="119"/>
      <c r="B730" s="121"/>
      <c r="C730" s="149"/>
      <c r="D730" s="347" t="s">
        <v>390</v>
      </c>
      <c r="E730" s="347"/>
      <c r="F730" s="348"/>
      <c r="G730" s="153"/>
      <c r="H730" s="244">
        <v>0.5</v>
      </c>
    </row>
    <row r="731" spans="1:8" ht="12.75">
      <c r="A731" s="6">
        <v>351</v>
      </c>
      <c r="B731" s="352" t="s">
        <v>319</v>
      </c>
      <c r="D731" s="336" t="s">
        <v>90</v>
      </c>
      <c r="E731" s="337"/>
      <c r="F731" s="338"/>
      <c r="G731" s="83" t="s">
        <v>424</v>
      </c>
      <c r="H731" s="86">
        <v>0.7</v>
      </c>
    </row>
    <row r="732" spans="1:8" ht="12.75">
      <c r="A732" s="2"/>
      <c r="B732" s="354"/>
      <c r="D732" s="336"/>
      <c r="E732" s="337"/>
      <c r="F732" s="338"/>
      <c r="G732" s="80"/>
      <c r="H732" s="86"/>
    </row>
    <row r="733" spans="1:8" ht="12.75">
      <c r="A733" s="119"/>
      <c r="B733" s="119"/>
      <c r="C733" s="149"/>
      <c r="D733" s="347" t="s">
        <v>390</v>
      </c>
      <c r="E733" s="347"/>
      <c r="F733" s="348"/>
      <c r="G733" s="153"/>
      <c r="H733" s="244">
        <v>28.2</v>
      </c>
    </row>
    <row r="734" spans="1:8" ht="12.75">
      <c r="A734" s="6">
        <v>353</v>
      </c>
      <c r="B734" s="342" t="s">
        <v>320</v>
      </c>
      <c r="D734" s="336"/>
      <c r="E734" s="337"/>
      <c r="F734" s="338"/>
      <c r="G734" s="83"/>
      <c r="H734" s="86"/>
    </row>
    <row r="735" spans="1:8" ht="12.75">
      <c r="A735" s="1"/>
      <c r="B735" s="343"/>
      <c r="D735" s="336"/>
      <c r="E735" s="337"/>
      <c r="F735" s="338"/>
      <c r="G735" s="80"/>
      <c r="H735" s="86"/>
    </row>
    <row r="736" spans="1:8" ht="12.75">
      <c r="A736" s="119"/>
      <c r="B736" s="272"/>
      <c r="C736" s="149"/>
      <c r="D736" s="347" t="s">
        <v>390</v>
      </c>
      <c r="E736" s="347"/>
      <c r="F736" s="348"/>
      <c r="G736" s="153"/>
      <c r="H736" s="244">
        <v>1</v>
      </c>
    </row>
    <row r="737" spans="1:8" ht="12.75">
      <c r="A737" s="80">
        <v>354</v>
      </c>
      <c r="B737" s="342" t="s">
        <v>321</v>
      </c>
      <c r="D737" s="336"/>
      <c r="E737" s="337"/>
      <c r="F737" s="338"/>
      <c r="G737" s="80"/>
      <c r="H737" s="86"/>
    </row>
    <row r="738" spans="1:8" ht="12.75">
      <c r="A738" s="80"/>
      <c r="B738" s="343"/>
      <c r="D738" s="336"/>
      <c r="E738" s="337"/>
      <c r="F738" s="338"/>
      <c r="G738" s="80"/>
      <c r="H738" s="86"/>
    </row>
    <row r="739" spans="1:8" ht="12.75">
      <c r="A739" s="119"/>
      <c r="B739" s="119"/>
      <c r="C739" s="149"/>
      <c r="D739" s="347" t="s">
        <v>390</v>
      </c>
      <c r="E739" s="347"/>
      <c r="F739" s="348"/>
      <c r="G739" s="153"/>
      <c r="H739" s="244">
        <v>2</v>
      </c>
    </row>
    <row r="740" spans="1:8" ht="12.75">
      <c r="A740" s="6"/>
      <c r="B740" s="352" t="s">
        <v>322</v>
      </c>
      <c r="D740" s="336"/>
      <c r="E740" s="337"/>
      <c r="F740" s="338"/>
      <c r="G740" s="80"/>
      <c r="H740" s="86">
        <v>0</v>
      </c>
    </row>
    <row r="741" spans="1:8" ht="12.75">
      <c r="A741" s="1"/>
      <c r="B741" s="354"/>
      <c r="D741" s="336"/>
      <c r="E741" s="337"/>
      <c r="F741" s="338"/>
      <c r="G741" s="80"/>
      <c r="H741" s="86"/>
    </row>
    <row r="742" spans="1:8" ht="12.75">
      <c r="A742" s="119"/>
      <c r="B742" s="121"/>
      <c r="C742" s="149"/>
      <c r="D742" s="347" t="s">
        <v>390</v>
      </c>
      <c r="E742" s="347"/>
      <c r="F742" s="348"/>
      <c r="G742" s="153"/>
      <c r="H742" s="244">
        <v>0</v>
      </c>
    </row>
    <row r="743" spans="1:8" ht="12.75">
      <c r="A743" s="80"/>
      <c r="B743" s="352" t="s">
        <v>323</v>
      </c>
      <c r="D743" s="336"/>
      <c r="E743" s="337"/>
      <c r="F743" s="338"/>
      <c r="G743" s="83"/>
      <c r="H743" s="86"/>
    </row>
    <row r="744" spans="1:8" ht="12.75">
      <c r="A744" s="80"/>
      <c r="B744" s="354"/>
      <c r="D744" s="336"/>
      <c r="E744" s="337"/>
      <c r="F744" s="338"/>
      <c r="G744" s="4"/>
      <c r="H744" s="86"/>
    </row>
    <row r="745" spans="1:8" ht="12.75">
      <c r="A745" s="119"/>
      <c r="B745" s="121"/>
      <c r="C745" s="149"/>
      <c r="D745" s="347" t="s">
        <v>390</v>
      </c>
      <c r="E745" s="347"/>
      <c r="F745" s="348"/>
      <c r="G745" s="119"/>
      <c r="H745" s="244">
        <v>5.4</v>
      </c>
    </row>
    <row r="746" spans="1:8" ht="12.75">
      <c r="A746" s="6"/>
      <c r="B746" s="352" t="s">
        <v>324</v>
      </c>
      <c r="D746" s="336"/>
      <c r="E746" s="337"/>
      <c r="F746" s="338"/>
      <c r="G746" s="83"/>
      <c r="H746" s="86"/>
    </row>
    <row r="747" spans="1:8" ht="12.75">
      <c r="A747" s="1"/>
      <c r="B747" s="354"/>
      <c r="D747" s="336"/>
      <c r="E747" s="337"/>
      <c r="F747" s="338"/>
      <c r="G747" s="80"/>
      <c r="H747" s="86"/>
    </row>
    <row r="748" spans="1:8" ht="12.75">
      <c r="A748" s="119"/>
      <c r="B748" s="121"/>
      <c r="C748" s="149"/>
      <c r="D748" s="347" t="s">
        <v>390</v>
      </c>
      <c r="E748" s="347"/>
      <c r="F748" s="348"/>
      <c r="G748" s="153"/>
      <c r="H748" s="244">
        <v>3.8</v>
      </c>
    </row>
    <row r="749" spans="1:8" ht="12.75">
      <c r="A749" s="80"/>
      <c r="B749" s="352" t="s">
        <v>325</v>
      </c>
      <c r="D749" s="336"/>
      <c r="E749" s="337"/>
      <c r="F749" s="338"/>
      <c r="G749" s="80"/>
      <c r="H749" s="86"/>
    </row>
    <row r="750" spans="1:8" ht="12.75">
      <c r="A750" s="80"/>
      <c r="B750" s="354"/>
      <c r="D750" s="336"/>
      <c r="E750" s="337"/>
      <c r="F750" s="338"/>
      <c r="G750" s="80"/>
      <c r="H750" s="86"/>
    </row>
    <row r="751" spans="1:8" ht="12.75">
      <c r="A751" s="119"/>
      <c r="B751" s="121"/>
      <c r="C751" s="149"/>
      <c r="D751" s="347" t="s">
        <v>390</v>
      </c>
      <c r="E751" s="347"/>
      <c r="F751" s="348"/>
      <c r="G751" s="153"/>
      <c r="H751" s="244">
        <v>3.3</v>
      </c>
    </row>
    <row r="752" spans="1:8" ht="12.75">
      <c r="A752" s="80"/>
      <c r="B752" s="352" t="s">
        <v>326</v>
      </c>
      <c r="D752" s="336"/>
      <c r="E752" s="337"/>
      <c r="F752" s="338"/>
      <c r="G752" s="80"/>
      <c r="H752" s="86"/>
    </row>
    <row r="753" spans="1:8" ht="12.75">
      <c r="A753" s="80"/>
      <c r="B753" s="354"/>
      <c r="D753" s="336"/>
      <c r="E753" s="337"/>
      <c r="F753" s="338"/>
      <c r="G753" s="80"/>
      <c r="H753" s="86"/>
    </row>
    <row r="754" spans="1:8" ht="12.75">
      <c r="A754" s="119"/>
      <c r="B754" s="121"/>
      <c r="C754" s="149"/>
      <c r="D754" s="347" t="s">
        <v>390</v>
      </c>
      <c r="E754" s="347"/>
      <c r="F754" s="348"/>
      <c r="G754" s="153"/>
      <c r="H754" s="244">
        <v>4.1</v>
      </c>
    </row>
    <row r="755" spans="1:8" ht="12.75">
      <c r="A755" s="6"/>
      <c r="B755" s="352" t="s">
        <v>327</v>
      </c>
      <c r="D755" s="336"/>
      <c r="E755" s="337"/>
      <c r="F755" s="338"/>
      <c r="G755" s="83"/>
      <c r="H755" s="86"/>
    </row>
    <row r="756" spans="1:8" ht="12.75">
      <c r="A756" s="1"/>
      <c r="B756" s="354"/>
      <c r="D756" s="336"/>
      <c r="E756" s="337"/>
      <c r="F756" s="338"/>
      <c r="G756" s="80"/>
      <c r="H756" s="86"/>
    </row>
    <row r="757" spans="1:8" ht="12.75">
      <c r="A757" s="119"/>
      <c r="B757" s="121"/>
      <c r="C757" s="149"/>
      <c r="D757" s="347" t="s">
        <v>390</v>
      </c>
      <c r="E757" s="347"/>
      <c r="F757" s="348"/>
      <c r="G757" s="153"/>
      <c r="H757" s="244">
        <v>3.3</v>
      </c>
    </row>
    <row r="758" spans="1:8" ht="12.75">
      <c r="A758" s="109"/>
      <c r="B758" s="352" t="s">
        <v>328</v>
      </c>
      <c r="D758" s="336"/>
      <c r="E758" s="337"/>
      <c r="F758" s="338"/>
      <c r="G758" s="80"/>
      <c r="H758" s="105">
        <v>0</v>
      </c>
    </row>
    <row r="759" spans="1:8" ht="12.75">
      <c r="A759" s="109"/>
      <c r="B759" s="354"/>
      <c r="D759" s="336"/>
      <c r="E759" s="337"/>
      <c r="F759" s="338"/>
      <c r="G759" s="80"/>
      <c r="H759" s="207"/>
    </row>
    <row r="760" spans="1:8" ht="12.75">
      <c r="A760" s="121"/>
      <c r="B760" s="121"/>
      <c r="C760" s="149"/>
      <c r="D760" s="347" t="s">
        <v>390</v>
      </c>
      <c r="E760" s="347"/>
      <c r="F760" s="348"/>
      <c r="G760" s="153"/>
      <c r="H760" s="248">
        <v>0</v>
      </c>
    </row>
    <row r="761" spans="1:8" ht="12.75">
      <c r="A761" s="12"/>
      <c r="B761" s="352" t="s">
        <v>329</v>
      </c>
      <c r="C761" s="13"/>
      <c r="D761" s="339"/>
      <c r="E761" s="340"/>
      <c r="F761" s="341"/>
      <c r="G761" s="12"/>
      <c r="H761" s="82"/>
    </row>
    <row r="762" spans="1:8" ht="12.75">
      <c r="A762" s="4"/>
      <c r="B762" s="354"/>
      <c r="C762" s="14"/>
      <c r="D762" s="336"/>
      <c r="E762" s="337"/>
      <c r="F762" s="338"/>
      <c r="G762" s="80"/>
      <c r="H762" s="86"/>
    </row>
    <row r="763" spans="1:8" ht="12.75">
      <c r="A763" s="119"/>
      <c r="B763" s="121"/>
      <c r="C763" s="149"/>
      <c r="D763" s="347" t="s">
        <v>390</v>
      </c>
      <c r="E763" s="347"/>
      <c r="F763" s="348"/>
      <c r="G763" s="153"/>
      <c r="H763" s="244">
        <v>12.4</v>
      </c>
    </row>
    <row r="764" spans="1:8" ht="12.75">
      <c r="A764" s="6"/>
      <c r="B764" s="352" t="s">
        <v>330</v>
      </c>
      <c r="D764" s="336"/>
      <c r="E764" s="337"/>
      <c r="F764" s="338"/>
      <c r="G764" s="80"/>
      <c r="H764" s="86"/>
    </row>
    <row r="765" spans="1:8" ht="12.75">
      <c r="A765" s="1"/>
      <c r="B765" s="354"/>
      <c r="D765" s="336"/>
      <c r="E765" s="337"/>
      <c r="F765" s="338"/>
      <c r="G765" s="80"/>
      <c r="H765" s="86"/>
    </row>
    <row r="766" spans="1:8" ht="12.75">
      <c r="A766" s="119"/>
      <c r="B766" s="119"/>
      <c r="C766" s="149"/>
      <c r="D766" s="347" t="s">
        <v>390</v>
      </c>
      <c r="E766" s="347"/>
      <c r="F766" s="348"/>
      <c r="G766" s="153"/>
      <c r="H766" s="244">
        <v>16</v>
      </c>
    </row>
    <row r="767" spans="1:8" ht="12.75">
      <c r="A767" s="80"/>
      <c r="B767" s="352" t="s">
        <v>331</v>
      </c>
      <c r="D767" s="336" t="s">
        <v>90</v>
      </c>
      <c r="E767" s="337"/>
      <c r="F767" s="338"/>
      <c r="G767" s="83" t="s">
        <v>424</v>
      </c>
      <c r="H767" s="86">
        <v>0.4</v>
      </c>
    </row>
    <row r="768" spans="1:8" ht="12.75">
      <c r="A768" s="80"/>
      <c r="B768" s="354"/>
      <c r="D768" s="336"/>
      <c r="E768" s="337"/>
      <c r="F768" s="338"/>
      <c r="G768" s="80"/>
      <c r="H768" s="86"/>
    </row>
    <row r="769" spans="1:8" ht="12.75">
      <c r="A769" s="119"/>
      <c r="B769" s="121"/>
      <c r="C769" s="149"/>
      <c r="D769" s="347" t="s">
        <v>390</v>
      </c>
      <c r="E769" s="347"/>
      <c r="F769" s="348"/>
      <c r="G769" s="153"/>
      <c r="H769" s="244">
        <v>5.6</v>
      </c>
    </row>
    <row r="770" spans="1:8" ht="12.75">
      <c r="A770" s="6"/>
      <c r="B770" s="352" t="s">
        <v>332</v>
      </c>
      <c r="D770" s="336" t="s">
        <v>90</v>
      </c>
      <c r="E770" s="337"/>
      <c r="F770" s="338"/>
      <c r="G770" s="80" t="s">
        <v>424</v>
      </c>
      <c r="H770" s="86">
        <v>0.5</v>
      </c>
    </row>
    <row r="771" spans="1:8" ht="12.75">
      <c r="A771" s="1"/>
      <c r="B771" s="354"/>
      <c r="D771" s="336"/>
      <c r="E771" s="337"/>
      <c r="F771" s="338"/>
      <c r="G771" s="80"/>
      <c r="H771" s="86"/>
    </row>
    <row r="772" spans="1:8" ht="12.75">
      <c r="A772" s="119"/>
      <c r="B772" s="121"/>
      <c r="C772" s="149"/>
      <c r="D772" s="347" t="s">
        <v>390</v>
      </c>
      <c r="E772" s="347"/>
      <c r="F772" s="348"/>
      <c r="G772" s="153"/>
      <c r="H772" s="244">
        <v>10.8</v>
      </c>
    </row>
    <row r="773" spans="1:8" ht="12.75">
      <c r="A773" s="80"/>
      <c r="B773" s="352" t="s">
        <v>333</v>
      </c>
      <c r="D773" s="336" t="s">
        <v>90</v>
      </c>
      <c r="E773" s="337"/>
      <c r="F773" s="338"/>
      <c r="G773" s="83" t="s">
        <v>424</v>
      </c>
      <c r="H773" s="86">
        <v>0.4</v>
      </c>
    </row>
    <row r="774" spans="1:8" ht="12.75">
      <c r="A774" s="80"/>
      <c r="B774" s="354"/>
      <c r="D774" s="336"/>
      <c r="E774" s="337"/>
      <c r="F774" s="338"/>
      <c r="G774" s="80"/>
      <c r="H774" s="86"/>
    </row>
    <row r="775" spans="1:8" ht="12.75">
      <c r="A775" s="119"/>
      <c r="B775" s="121"/>
      <c r="C775" s="149"/>
      <c r="D775" s="347" t="s">
        <v>390</v>
      </c>
      <c r="E775" s="347"/>
      <c r="F775" s="348"/>
      <c r="G775" s="153"/>
      <c r="H775" s="244">
        <v>5</v>
      </c>
    </row>
    <row r="776" spans="1:8" ht="12.75">
      <c r="A776" s="208"/>
      <c r="B776" s="342" t="s">
        <v>385</v>
      </c>
      <c r="C776" s="113"/>
      <c r="D776" s="336" t="s">
        <v>426</v>
      </c>
      <c r="E776" s="337"/>
      <c r="F776" s="338"/>
      <c r="G776" s="208" t="s">
        <v>424</v>
      </c>
      <c r="H776" s="278">
        <v>1</v>
      </c>
    </row>
    <row r="777" spans="1:8" ht="12.75">
      <c r="A777" s="208"/>
      <c r="B777" s="330"/>
      <c r="C777" s="113"/>
      <c r="D777" s="339" t="s">
        <v>461</v>
      </c>
      <c r="E777" s="340"/>
      <c r="F777" s="341"/>
      <c r="G777" s="208"/>
      <c r="H777" s="278"/>
    </row>
    <row r="778" spans="1:8" ht="12.75">
      <c r="A778" s="208"/>
      <c r="B778" s="330"/>
      <c r="C778" s="113"/>
      <c r="D778" s="339" t="s">
        <v>511</v>
      </c>
      <c r="E778" s="340"/>
      <c r="F778" s="341"/>
      <c r="G778" s="208"/>
      <c r="H778" s="278"/>
    </row>
    <row r="779" spans="1:8" ht="12.75">
      <c r="A779" s="208"/>
      <c r="B779" s="343"/>
      <c r="C779" s="113"/>
      <c r="D779" s="336" t="s">
        <v>510</v>
      </c>
      <c r="E779" s="337"/>
      <c r="F779" s="338"/>
      <c r="G779" s="208"/>
      <c r="H779" s="278"/>
    </row>
    <row r="780" spans="1:8" ht="12.75">
      <c r="A780" s="272"/>
      <c r="B780" s="272"/>
      <c r="C780" s="114"/>
      <c r="D780" s="347" t="s">
        <v>390</v>
      </c>
      <c r="E780" s="347"/>
      <c r="F780" s="348"/>
      <c r="G780" s="247"/>
      <c r="H780" s="279">
        <v>70.1</v>
      </c>
    </row>
    <row r="781" spans="1:8" ht="12.75">
      <c r="A781" s="208"/>
      <c r="B781" s="342" t="s">
        <v>386</v>
      </c>
      <c r="C781" s="113"/>
      <c r="D781" s="357"/>
      <c r="E781" s="322"/>
      <c r="F781" s="323"/>
      <c r="G781" s="208"/>
      <c r="H781" s="278"/>
    </row>
    <row r="782" spans="1:8" ht="12.75">
      <c r="A782" s="208"/>
      <c r="B782" s="343"/>
      <c r="C782" s="113"/>
      <c r="D782" s="336"/>
      <c r="E782" s="337"/>
      <c r="F782" s="338"/>
      <c r="G782" s="208"/>
      <c r="H782" s="278"/>
    </row>
    <row r="783" spans="1:8" ht="12.75">
      <c r="A783" s="272">
        <v>64</v>
      </c>
      <c r="B783" s="272"/>
      <c r="C783" s="114"/>
      <c r="D783" s="347" t="s">
        <v>390</v>
      </c>
      <c r="E783" s="347"/>
      <c r="F783" s="348"/>
      <c r="G783" s="247"/>
      <c r="H783" s="279">
        <v>64</v>
      </c>
    </row>
    <row r="784" spans="1:8" ht="12.75">
      <c r="A784" s="208"/>
      <c r="B784" s="352" t="s">
        <v>387</v>
      </c>
      <c r="C784" s="113"/>
      <c r="D784" s="383" t="s">
        <v>389</v>
      </c>
      <c r="E784" s="383"/>
      <c r="F784" s="384"/>
      <c r="G784" s="208"/>
      <c r="H784" s="278"/>
    </row>
    <row r="785" spans="1:8" ht="12.75">
      <c r="A785" s="208"/>
      <c r="B785" s="354"/>
      <c r="C785" s="113"/>
      <c r="D785" s="336"/>
      <c r="E785" s="337"/>
      <c r="F785" s="338"/>
      <c r="G785" s="208"/>
      <c r="H785" s="278"/>
    </row>
    <row r="786" spans="1:8" ht="12.75">
      <c r="A786" s="272"/>
      <c r="B786" s="272"/>
      <c r="C786" s="114"/>
      <c r="D786" s="347" t="s">
        <v>390</v>
      </c>
      <c r="E786" s="347"/>
      <c r="F786" s="348"/>
      <c r="G786" s="247"/>
      <c r="H786" s="279">
        <v>2.7</v>
      </c>
    </row>
    <row r="787" spans="1:8" ht="12.75">
      <c r="A787" s="227"/>
      <c r="B787" s="342" t="s">
        <v>334</v>
      </c>
      <c r="C787" s="113"/>
      <c r="D787" s="336"/>
      <c r="E787" s="337"/>
      <c r="F787" s="338"/>
      <c r="G787" s="97"/>
      <c r="H787" s="213"/>
    </row>
    <row r="788" spans="1:8" ht="12.75">
      <c r="A788" s="22"/>
      <c r="B788" s="343"/>
      <c r="C788" s="113"/>
      <c r="D788" s="336"/>
      <c r="E788" s="337"/>
      <c r="F788" s="338"/>
      <c r="G788" s="228"/>
      <c r="H788" s="278"/>
    </row>
    <row r="789" spans="1:8" ht="12.75">
      <c r="A789" s="56"/>
      <c r="B789" s="272"/>
      <c r="C789" s="114"/>
      <c r="D789" s="347" t="s">
        <v>390</v>
      </c>
      <c r="E789" s="347"/>
      <c r="F789" s="348"/>
      <c r="G789" s="272"/>
      <c r="H789" s="279">
        <v>3.5</v>
      </c>
    </row>
    <row r="790" spans="2:8" ht="12.75">
      <c r="B790" s="385" t="s">
        <v>388</v>
      </c>
      <c r="D790" s="383" t="s">
        <v>434</v>
      </c>
      <c r="E790" s="383"/>
      <c r="F790" s="384"/>
      <c r="G790" s="83" t="s">
        <v>435</v>
      </c>
      <c r="H790" s="86">
        <v>127.5</v>
      </c>
    </row>
    <row r="791" spans="1:8" ht="12.75">
      <c r="A791" s="208"/>
      <c r="B791" s="385"/>
      <c r="C791" s="113"/>
      <c r="D791" s="381" t="s">
        <v>436</v>
      </c>
      <c r="E791" s="381"/>
      <c r="F791" s="382"/>
      <c r="G791" s="115" t="s">
        <v>445</v>
      </c>
      <c r="H791" s="211">
        <v>0.8</v>
      </c>
    </row>
    <row r="792" spans="1:8" ht="12.75">
      <c r="A792" s="208"/>
      <c r="B792" s="385"/>
      <c r="C792" s="113"/>
      <c r="D792" s="381" t="s">
        <v>444</v>
      </c>
      <c r="E792" s="381"/>
      <c r="F792" s="382"/>
      <c r="G792" s="208" t="s">
        <v>424</v>
      </c>
      <c r="H792" s="211">
        <v>10.2</v>
      </c>
    </row>
    <row r="793" spans="1:8" ht="12.75">
      <c r="A793" s="208"/>
      <c r="B793" s="385"/>
      <c r="C793" s="113"/>
      <c r="D793" s="381" t="s">
        <v>449</v>
      </c>
      <c r="E793" s="381"/>
      <c r="F793" s="382"/>
      <c r="G793" s="115" t="s">
        <v>424</v>
      </c>
      <c r="H793" s="211">
        <v>9.2</v>
      </c>
    </row>
    <row r="794" spans="1:8" ht="12.75">
      <c r="A794" s="208"/>
      <c r="B794" s="385"/>
      <c r="C794" s="113"/>
      <c r="D794" s="381" t="s">
        <v>465</v>
      </c>
      <c r="E794" s="381"/>
      <c r="F794" s="382"/>
      <c r="G794" s="208" t="s">
        <v>435</v>
      </c>
      <c r="H794" s="211">
        <v>3</v>
      </c>
    </row>
    <row r="795" spans="1:8" ht="12.75">
      <c r="A795" s="208"/>
      <c r="B795" s="385"/>
      <c r="C795" s="113"/>
      <c r="D795" s="381" t="s">
        <v>466</v>
      </c>
      <c r="E795" s="381"/>
      <c r="F795" s="382"/>
      <c r="G795" s="208"/>
      <c r="H795" s="211">
        <v>16.6</v>
      </c>
    </row>
    <row r="796" spans="1:8" ht="12.75">
      <c r="A796" s="208"/>
      <c r="B796" s="385"/>
      <c r="C796" s="113"/>
      <c r="D796" s="340" t="s">
        <v>453</v>
      </c>
      <c r="E796" s="340"/>
      <c r="F796" s="341"/>
      <c r="G796" s="208" t="s">
        <v>424</v>
      </c>
      <c r="H796" s="211">
        <v>0.4</v>
      </c>
    </row>
    <row r="797" spans="1:8" ht="12.75">
      <c r="A797" s="115"/>
      <c r="B797" s="333"/>
      <c r="C797" s="91"/>
      <c r="D797" s="349" t="s">
        <v>464</v>
      </c>
      <c r="E797" s="350"/>
      <c r="F797" s="351"/>
      <c r="G797" s="208" t="s">
        <v>424</v>
      </c>
      <c r="H797" s="212">
        <v>7</v>
      </c>
    </row>
    <row r="798" spans="1:10" ht="12.75">
      <c r="A798" s="220"/>
      <c r="B798" s="221" t="s">
        <v>390</v>
      </c>
      <c r="C798" s="222"/>
      <c r="D798" s="347" t="s">
        <v>390</v>
      </c>
      <c r="E798" s="347"/>
      <c r="F798" s="348"/>
      <c r="G798" s="220"/>
      <c r="H798" s="223">
        <v>174.7</v>
      </c>
      <c r="I798" s="280">
        <f>H790+H791+H792+H793+H794+H795+H796+H797</f>
        <v>174.7</v>
      </c>
      <c r="J798" s="281">
        <f>H798-I798</f>
        <v>0</v>
      </c>
    </row>
    <row r="799" spans="1:8" ht="12.75">
      <c r="A799" s="115"/>
      <c r="B799" s="386" t="s">
        <v>391</v>
      </c>
      <c r="C799" s="92"/>
      <c r="D799" s="336" t="s">
        <v>335</v>
      </c>
      <c r="E799" s="337"/>
      <c r="F799" s="338"/>
      <c r="G799" s="115" t="s">
        <v>424</v>
      </c>
      <c r="H799" s="212">
        <v>2.1</v>
      </c>
    </row>
    <row r="800" spans="1:8" ht="12.75">
      <c r="A800" s="208"/>
      <c r="B800" s="387"/>
      <c r="C800" s="113"/>
      <c r="D800" s="336" t="s">
        <v>433</v>
      </c>
      <c r="E800" s="337"/>
      <c r="F800" s="338"/>
      <c r="G800" s="208" t="s">
        <v>424</v>
      </c>
      <c r="H800" s="211">
        <v>106.3</v>
      </c>
    </row>
    <row r="801" spans="1:8" ht="12.75">
      <c r="A801" s="208"/>
      <c r="B801" s="387"/>
      <c r="C801" s="113"/>
      <c r="D801" s="336" t="s">
        <v>90</v>
      </c>
      <c r="E801" s="337"/>
      <c r="F801" s="338"/>
      <c r="G801" s="115" t="s">
        <v>424</v>
      </c>
      <c r="H801" s="211">
        <v>0.9</v>
      </c>
    </row>
    <row r="802" spans="1:8" ht="12.75">
      <c r="A802" s="208"/>
      <c r="B802" s="387"/>
      <c r="C802" s="113"/>
      <c r="D802" s="349" t="s">
        <v>505</v>
      </c>
      <c r="E802" s="350"/>
      <c r="F802" s="351"/>
      <c r="G802" s="208"/>
      <c r="H802" s="211"/>
    </row>
    <row r="803" spans="1:8" ht="12.75">
      <c r="A803" s="208"/>
      <c r="B803" s="387"/>
      <c r="C803" s="113"/>
      <c r="D803" s="349" t="s">
        <v>491</v>
      </c>
      <c r="E803" s="350"/>
      <c r="F803" s="351"/>
      <c r="G803" s="208"/>
      <c r="H803" s="211"/>
    </row>
    <row r="804" spans="1:8" ht="12.75">
      <c r="A804" s="115"/>
      <c r="B804" s="388"/>
      <c r="C804" s="91"/>
      <c r="D804" s="349"/>
      <c r="E804" s="350"/>
      <c r="F804" s="351"/>
      <c r="G804" s="208"/>
      <c r="H804" s="212"/>
    </row>
    <row r="805" spans="1:9" ht="12.75">
      <c r="A805" s="220"/>
      <c r="B805" s="221" t="s">
        <v>390</v>
      </c>
      <c r="C805" s="222"/>
      <c r="D805" s="347" t="s">
        <v>390</v>
      </c>
      <c r="E805" s="347"/>
      <c r="F805" s="348"/>
      <c r="G805" s="220"/>
      <c r="H805" s="223">
        <v>160.7</v>
      </c>
      <c r="I805" s="281">
        <f>H799+H800+H801</f>
        <v>109.3</v>
      </c>
    </row>
    <row r="806" spans="1:8" ht="12.75">
      <c r="A806" s="115"/>
      <c r="B806" s="386" t="s">
        <v>392</v>
      </c>
      <c r="C806" s="92"/>
      <c r="D806" s="336" t="s">
        <v>467</v>
      </c>
      <c r="E806" s="337"/>
      <c r="F806" s="338"/>
      <c r="G806" s="115" t="s">
        <v>435</v>
      </c>
      <c r="H806" s="212">
        <v>20</v>
      </c>
    </row>
    <row r="807" spans="1:8" ht="12.75">
      <c r="A807" s="208"/>
      <c r="B807" s="387"/>
      <c r="C807" s="113"/>
      <c r="D807" s="336" t="s">
        <v>468</v>
      </c>
      <c r="E807" s="337"/>
      <c r="F807" s="338"/>
      <c r="G807" s="208" t="s">
        <v>435</v>
      </c>
      <c r="H807" s="211">
        <v>10</v>
      </c>
    </row>
    <row r="808" spans="1:8" ht="12.75">
      <c r="A808" s="208"/>
      <c r="B808" s="387"/>
      <c r="C808" s="113"/>
      <c r="D808" s="336" t="s">
        <v>506</v>
      </c>
      <c r="E808" s="337"/>
      <c r="F808" s="338"/>
      <c r="G808" s="208"/>
      <c r="H808" s="211"/>
    </row>
    <row r="809" spans="1:8" ht="12.75">
      <c r="A809" s="208"/>
      <c r="B809" s="387"/>
      <c r="C809" s="113"/>
      <c r="D809" s="349" t="s">
        <v>507</v>
      </c>
      <c r="E809" s="350"/>
      <c r="F809" s="351"/>
      <c r="G809" s="208"/>
      <c r="H809" s="211"/>
    </row>
    <row r="810" spans="1:8" ht="12.75">
      <c r="A810" s="208"/>
      <c r="B810" s="387"/>
      <c r="C810" s="113"/>
      <c r="D810" s="349" t="s">
        <v>508</v>
      </c>
      <c r="E810" s="350"/>
      <c r="F810" s="351"/>
      <c r="G810" s="208"/>
      <c r="H810" s="211"/>
    </row>
    <row r="811" spans="1:8" ht="12.75">
      <c r="A811" s="115"/>
      <c r="B811" s="388"/>
      <c r="C811" s="91"/>
      <c r="D811" s="349"/>
      <c r="E811" s="350"/>
      <c r="F811" s="351"/>
      <c r="G811" s="208"/>
      <c r="H811" s="212"/>
    </row>
    <row r="812" spans="1:8" ht="12.75">
      <c r="A812" s="220"/>
      <c r="B812" s="221" t="s">
        <v>390</v>
      </c>
      <c r="C812" s="222"/>
      <c r="D812" s="347" t="s">
        <v>390</v>
      </c>
      <c r="E812" s="347"/>
      <c r="F812" s="348"/>
      <c r="G812" s="220"/>
      <c r="H812" s="223">
        <v>90</v>
      </c>
    </row>
    <row r="813" spans="1:8" ht="12.75">
      <c r="A813" s="115"/>
      <c r="B813" s="386" t="s">
        <v>393</v>
      </c>
      <c r="C813" s="92"/>
      <c r="D813" s="336" t="s">
        <v>90</v>
      </c>
      <c r="E813" s="337"/>
      <c r="F813" s="338"/>
      <c r="G813" s="115" t="s">
        <v>424</v>
      </c>
      <c r="H813" s="212">
        <v>3</v>
      </c>
    </row>
    <row r="814" spans="1:8" ht="12.75">
      <c r="A814" s="208"/>
      <c r="B814" s="387"/>
      <c r="C814" s="113"/>
      <c r="D814" s="336" t="s">
        <v>452</v>
      </c>
      <c r="E814" s="337"/>
      <c r="F814" s="338"/>
      <c r="G814" s="208" t="s">
        <v>424</v>
      </c>
      <c r="H814" s="211">
        <v>36.3</v>
      </c>
    </row>
    <row r="815" spans="1:8" ht="12.75">
      <c r="A815" s="208"/>
      <c r="B815" s="387"/>
      <c r="C815" s="113"/>
      <c r="D815" s="336" t="s">
        <v>463</v>
      </c>
      <c r="E815" s="337"/>
      <c r="F815" s="338"/>
      <c r="G815" s="208" t="s">
        <v>486</v>
      </c>
      <c r="H815" s="211">
        <v>43</v>
      </c>
    </row>
    <row r="816" spans="1:8" ht="12.75">
      <c r="A816" s="208"/>
      <c r="B816" s="387"/>
      <c r="C816" s="113"/>
      <c r="D816" s="349" t="s">
        <v>487</v>
      </c>
      <c r="E816" s="350"/>
      <c r="F816" s="351"/>
      <c r="G816" s="208" t="s">
        <v>485</v>
      </c>
      <c r="H816" s="211">
        <v>25</v>
      </c>
    </row>
    <row r="817" spans="1:8" ht="12.75">
      <c r="A817" s="208"/>
      <c r="B817" s="387"/>
      <c r="C817" s="113"/>
      <c r="D817" s="349" t="s">
        <v>488</v>
      </c>
      <c r="E817" s="350"/>
      <c r="F817" s="351"/>
      <c r="G817" s="208" t="s">
        <v>489</v>
      </c>
      <c r="H817" s="211">
        <v>49.5</v>
      </c>
    </row>
    <row r="818" spans="1:8" ht="12.75">
      <c r="A818" s="115"/>
      <c r="B818" s="388"/>
      <c r="C818" s="91"/>
      <c r="D818" s="349"/>
      <c r="E818" s="350"/>
      <c r="F818" s="351"/>
      <c r="G818" s="208"/>
      <c r="H818" s="212"/>
    </row>
    <row r="819" spans="1:8" ht="12.75">
      <c r="A819" s="220"/>
      <c r="B819" s="221" t="s">
        <v>390</v>
      </c>
      <c r="C819" s="222"/>
      <c r="D819" s="347" t="s">
        <v>390</v>
      </c>
      <c r="E819" s="347"/>
      <c r="F819" s="348"/>
      <c r="G819" s="220"/>
      <c r="H819" s="223">
        <f>SUM(H813:H818)</f>
        <v>156.8</v>
      </c>
    </row>
    <row r="820" spans="1:8" ht="12.75">
      <c r="A820" s="115"/>
      <c r="B820" s="386" t="s">
        <v>394</v>
      </c>
      <c r="C820" s="92"/>
      <c r="D820" s="336" t="s">
        <v>335</v>
      </c>
      <c r="E820" s="337"/>
      <c r="F820" s="338"/>
      <c r="G820" s="115" t="s">
        <v>424</v>
      </c>
      <c r="H820" s="212">
        <v>5.1</v>
      </c>
    </row>
    <row r="821" spans="1:8" ht="12.75">
      <c r="A821" s="208"/>
      <c r="B821" s="387"/>
      <c r="C821" s="113"/>
      <c r="D821" s="336" t="s">
        <v>90</v>
      </c>
      <c r="E821" s="337"/>
      <c r="F821" s="338"/>
      <c r="G821" s="115" t="s">
        <v>424</v>
      </c>
      <c r="H821" s="211">
        <v>0.8</v>
      </c>
    </row>
    <row r="822" spans="1:8" ht="12.75">
      <c r="A822" s="208"/>
      <c r="B822" s="387"/>
      <c r="C822" s="113"/>
      <c r="D822" s="336" t="s">
        <v>502</v>
      </c>
      <c r="E822" s="337"/>
      <c r="F822" s="338"/>
      <c r="G822" s="208"/>
      <c r="H822" s="211"/>
    </row>
    <row r="823" spans="1:8" ht="12.75">
      <c r="A823" s="208"/>
      <c r="B823" s="387"/>
      <c r="C823" s="113"/>
      <c r="D823" s="336" t="s">
        <v>498</v>
      </c>
      <c r="E823" s="337"/>
      <c r="F823" s="338"/>
      <c r="G823" s="208"/>
      <c r="H823" s="211"/>
    </row>
    <row r="824" spans="1:8" ht="12.75">
      <c r="A824" s="208"/>
      <c r="B824" s="387"/>
      <c r="C824" s="113"/>
      <c r="D824" s="349"/>
      <c r="E824" s="350"/>
      <c r="F824" s="351"/>
      <c r="G824" s="208"/>
      <c r="H824" s="211"/>
    </row>
    <row r="825" spans="1:8" ht="12.75">
      <c r="A825" s="115"/>
      <c r="B825" s="388"/>
      <c r="C825" s="91"/>
      <c r="D825" s="349"/>
      <c r="E825" s="350"/>
      <c r="F825" s="351"/>
      <c r="G825" s="208"/>
      <c r="H825" s="212"/>
    </row>
    <row r="826" spans="1:8" ht="12.75">
      <c r="A826" s="220"/>
      <c r="B826" s="221" t="s">
        <v>390</v>
      </c>
      <c r="C826" s="222"/>
      <c r="D826" s="347" t="s">
        <v>390</v>
      </c>
      <c r="E826" s="347"/>
      <c r="F826" s="348"/>
      <c r="G826" s="220"/>
      <c r="H826" s="223">
        <v>169</v>
      </c>
    </row>
    <row r="827" spans="1:8" ht="12.75">
      <c r="A827" s="115"/>
      <c r="B827" s="386" t="s">
        <v>395</v>
      </c>
      <c r="C827" s="92"/>
      <c r="D827" s="336" t="s">
        <v>509</v>
      </c>
      <c r="E827" s="337"/>
      <c r="F827" s="338"/>
      <c r="G827" s="115"/>
      <c r="H827" s="212"/>
    </row>
    <row r="828" spans="1:8" ht="12.75">
      <c r="A828" s="208"/>
      <c r="B828" s="387"/>
      <c r="C828" s="113"/>
      <c r="D828" s="336" t="s">
        <v>456</v>
      </c>
      <c r="E828" s="337"/>
      <c r="F828" s="338"/>
      <c r="G828" s="208"/>
      <c r="H828" s="211"/>
    </row>
    <row r="829" spans="1:8" ht="12.75">
      <c r="A829" s="208"/>
      <c r="B829" s="387"/>
      <c r="C829" s="113"/>
      <c r="D829" s="336"/>
      <c r="E829" s="337"/>
      <c r="F829" s="338"/>
      <c r="G829" s="208"/>
      <c r="H829" s="211"/>
    </row>
    <row r="830" spans="1:8" ht="12.75">
      <c r="A830" s="208"/>
      <c r="B830" s="387"/>
      <c r="C830" s="113"/>
      <c r="D830" s="336"/>
      <c r="E830" s="337"/>
      <c r="F830" s="338"/>
      <c r="G830" s="208"/>
      <c r="H830" s="211"/>
    </row>
    <row r="831" spans="1:8" ht="12.75">
      <c r="A831" s="208"/>
      <c r="B831" s="387"/>
      <c r="C831" s="113"/>
      <c r="D831" s="349"/>
      <c r="E831" s="350"/>
      <c r="F831" s="351"/>
      <c r="G831" s="208"/>
      <c r="H831" s="211"/>
    </row>
    <row r="832" spans="1:8" ht="12.75">
      <c r="A832" s="115"/>
      <c r="B832" s="388"/>
      <c r="C832" s="91"/>
      <c r="D832" s="349"/>
      <c r="E832" s="350"/>
      <c r="F832" s="351"/>
      <c r="G832" s="208"/>
      <c r="H832" s="212"/>
    </row>
    <row r="833" spans="1:8" ht="12.75">
      <c r="A833" s="220"/>
      <c r="B833" s="221" t="s">
        <v>390</v>
      </c>
      <c r="C833" s="222"/>
      <c r="D833" s="347" t="s">
        <v>390</v>
      </c>
      <c r="E833" s="347"/>
      <c r="F833" s="348"/>
      <c r="G833" s="220"/>
      <c r="H833" s="223">
        <v>39.4</v>
      </c>
    </row>
    <row r="834" spans="1:8" ht="12.75">
      <c r="A834" s="115"/>
      <c r="B834" s="386" t="s">
        <v>396</v>
      </c>
      <c r="C834" s="92"/>
      <c r="D834" s="336" t="s">
        <v>431</v>
      </c>
      <c r="E834" s="337"/>
      <c r="F834" s="338"/>
      <c r="G834" s="115" t="s">
        <v>424</v>
      </c>
      <c r="H834" s="212">
        <v>3</v>
      </c>
    </row>
    <row r="835" spans="1:8" ht="12.75">
      <c r="A835" s="208"/>
      <c r="B835" s="387"/>
      <c r="C835" s="113"/>
      <c r="D835" s="336" t="s">
        <v>473</v>
      </c>
      <c r="E835" s="337"/>
      <c r="F835" s="338"/>
      <c r="G835" s="208"/>
      <c r="H835" s="211">
        <v>6.1</v>
      </c>
    </row>
    <row r="836" spans="1:8" ht="12.75">
      <c r="A836" s="208"/>
      <c r="B836" s="387"/>
      <c r="C836" s="113"/>
      <c r="D836" s="336" t="s">
        <v>475</v>
      </c>
      <c r="E836" s="337"/>
      <c r="F836" s="338"/>
      <c r="G836" s="208"/>
      <c r="H836" s="211"/>
    </row>
    <row r="837" spans="1:8" ht="12.75">
      <c r="A837" s="208"/>
      <c r="B837" s="387"/>
      <c r="C837" s="113"/>
      <c r="D837" s="339" t="s">
        <v>476</v>
      </c>
      <c r="E837" s="340"/>
      <c r="F837" s="341"/>
      <c r="G837" s="208"/>
      <c r="H837" s="211"/>
    </row>
    <row r="838" spans="1:8" ht="12.75">
      <c r="A838" s="208"/>
      <c r="B838" s="387"/>
      <c r="C838" s="113"/>
      <c r="D838" s="349"/>
      <c r="E838" s="350"/>
      <c r="F838" s="351"/>
      <c r="G838" s="208"/>
      <c r="H838" s="211"/>
    </row>
    <row r="839" spans="1:8" ht="12.75">
      <c r="A839" s="115"/>
      <c r="B839" s="388"/>
      <c r="C839" s="91"/>
      <c r="D839" s="349"/>
      <c r="E839" s="350"/>
      <c r="F839" s="351"/>
      <c r="G839" s="208"/>
      <c r="H839" s="212"/>
    </row>
    <row r="840" spans="1:8" ht="12.75">
      <c r="A840" s="220"/>
      <c r="B840" s="221" t="s">
        <v>390</v>
      </c>
      <c r="C840" s="222"/>
      <c r="D840" s="347" t="s">
        <v>390</v>
      </c>
      <c r="E840" s="347"/>
      <c r="F840" s="348"/>
      <c r="G840" s="220"/>
      <c r="H840" s="223">
        <v>23.2</v>
      </c>
    </row>
    <row r="841" spans="1:8" ht="12.75">
      <c r="A841" s="115"/>
      <c r="B841" s="386" t="s">
        <v>397</v>
      </c>
      <c r="C841" s="92"/>
      <c r="D841" s="336" t="s">
        <v>477</v>
      </c>
      <c r="E841" s="337"/>
      <c r="F841" s="338"/>
      <c r="G841" s="115" t="s">
        <v>435</v>
      </c>
      <c r="H841" s="212">
        <v>43</v>
      </c>
    </row>
    <row r="842" spans="1:8" ht="12.75">
      <c r="A842" s="208"/>
      <c r="B842" s="387"/>
      <c r="C842" s="113"/>
      <c r="D842" s="336"/>
      <c r="E842" s="337"/>
      <c r="F842" s="338"/>
      <c r="G842" s="208"/>
      <c r="H842" s="211"/>
    </row>
    <row r="843" spans="1:8" ht="12.75">
      <c r="A843" s="208"/>
      <c r="B843" s="387"/>
      <c r="C843" s="113"/>
      <c r="D843" s="336"/>
      <c r="E843" s="337"/>
      <c r="F843" s="338"/>
      <c r="G843" s="208"/>
      <c r="H843" s="211"/>
    </row>
    <row r="844" spans="1:8" ht="12.75">
      <c r="A844" s="208"/>
      <c r="B844" s="387"/>
      <c r="C844" s="113"/>
      <c r="D844" s="349"/>
      <c r="E844" s="350"/>
      <c r="F844" s="351"/>
      <c r="G844" s="208"/>
      <c r="H844" s="211"/>
    </row>
    <row r="845" spans="1:8" ht="12.75">
      <c r="A845" s="208"/>
      <c r="B845" s="387"/>
      <c r="C845" s="113"/>
      <c r="D845" s="349"/>
      <c r="E845" s="350"/>
      <c r="F845" s="351"/>
      <c r="G845" s="208"/>
      <c r="H845" s="211"/>
    </row>
    <row r="846" spans="1:8" ht="12.75">
      <c r="A846" s="115"/>
      <c r="B846" s="388"/>
      <c r="C846" s="91"/>
      <c r="D846" s="349"/>
      <c r="E846" s="350"/>
      <c r="F846" s="351"/>
      <c r="G846" s="208"/>
      <c r="H846" s="212"/>
    </row>
    <row r="847" spans="1:8" ht="12.75">
      <c r="A847" s="220"/>
      <c r="B847" s="221" t="s">
        <v>390</v>
      </c>
      <c r="C847" s="222"/>
      <c r="D847" s="347" t="s">
        <v>390</v>
      </c>
      <c r="E847" s="347"/>
      <c r="F847" s="348"/>
      <c r="G847" s="220"/>
      <c r="H847" s="223">
        <v>43</v>
      </c>
    </row>
    <row r="848" spans="1:8" ht="12.75">
      <c r="A848" s="115"/>
      <c r="B848" s="386" t="s">
        <v>398</v>
      </c>
      <c r="C848" s="92"/>
      <c r="D848" s="336" t="s">
        <v>90</v>
      </c>
      <c r="E848" s="337"/>
      <c r="F848" s="338"/>
      <c r="G848" s="115" t="s">
        <v>424</v>
      </c>
      <c r="H848" s="212">
        <v>1.5</v>
      </c>
    </row>
    <row r="849" spans="1:8" ht="12.75">
      <c r="A849" s="208"/>
      <c r="B849" s="387"/>
      <c r="C849" s="113"/>
      <c r="D849" s="336"/>
      <c r="E849" s="337"/>
      <c r="F849" s="338"/>
      <c r="G849" s="208"/>
      <c r="H849" s="211"/>
    </row>
    <row r="850" spans="1:8" ht="12.75">
      <c r="A850" s="208"/>
      <c r="B850" s="387"/>
      <c r="C850" s="113"/>
      <c r="D850" s="336"/>
      <c r="E850" s="337"/>
      <c r="F850" s="338"/>
      <c r="G850" s="208"/>
      <c r="H850" s="211"/>
    </row>
    <row r="851" spans="1:8" ht="12.75">
      <c r="A851" s="208"/>
      <c r="B851" s="387"/>
      <c r="C851" s="113"/>
      <c r="D851" s="349"/>
      <c r="E851" s="350"/>
      <c r="F851" s="351"/>
      <c r="G851" s="208"/>
      <c r="H851" s="211"/>
    </row>
    <row r="852" spans="1:8" ht="12.75">
      <c r="A852" s="208"/>
      <c r="B852" s="387"/>
      <c r="C852" s="113"/>
      <c r="D852" s="349"/>
      <c r="E852" s="350"/>
      <c r="F852" s="351"/>
      <c r="G852" s="208"/>
      <c r="H852" s="211"/>
    </row>
    <row r="853" spans="1:8" ht="12.75">
      <c r="A853" s="115"/>
      <c r="B853" s="388"/>
      <c r="C853" s="91"/>
      <c r="D853" s="349"/>
      <c r="E853" s="350"/>
      <c r="F853" s="351"/>
      <c r="G853" s="208"/>
      <c r="H853" s="212"/>
    </row>
    <row r="854" spans="1:8" ht="12.75">
      <c r="A854" s="220"/>
      <c r="B854" s="221" t="s">
        <v>390</v>
      </c>
      <c r="C854" s="222"/>
      <c r="D854" s="347" t="s">
        <v>390</v>
      </c>
      <c r="E854" s="347"/>
      <c r="F854" s="348"/>
      <c r="G854" s="220"/>
      <c r="H854" s="223">
        <v>8.9</v>
      </c>
    </row>
    <row r="855" spans="1:8" ht="12.75">
      <c r="A855" s="115"/>
      <c r="B855" s="386" t="s">
        <v>399</v>
      </c>
      <c r="C855" s="92"/>
      <c r="D855" s="336" t="s">
        <v>429</v>
      </c>
      <c r="E855" s="337"/>
      <c r="F855" s="338"/>
      <c r="G855" s="115" t="s">
        <v>424</v>
      </c>
      <c r="H855" s="212">
        <v>2.7</v>
      </c>
    </row>
    <row r="856" spans="1:8" ht="12.75">
      <c r="A856" s="208"/>
      <c r="B856" s="387"/>
      <c r="C856" s="113"/>
      <c r="D856" s="336" t="s">
        <v>516</v>
      </c>
      <c r="E856" s="337"/>
      <c r="F856" s="338"/>
      <c r="G856" s="208"/>
      <c r="H856" s="211"/>
    </row>
    <row r="857" spans="1:8" ht="12.75">
      <c r="A857" s="208"/>
      <c r="B857" s="387"/>
      <c r="C857" s="113"/>
      <c r="D857" s="336" t="s">
        <v>517</v>
      </c>
      <c r="E857" s="337"/>
      <c r="F857" s="338"/>
      <c r="G857" s="208"/>
      <c r="H857" s="211"/>
    </row>
    <row r="858" spans="1:8" ht="12.75">
      <c r="A858" s="208"/>
      <c r="B858" s="387"/>
      <c r="C858" s="113"/>
      <c r="D858" s="336"/>
      <c r="E858" s="337"/>
      <c r="F858" s="338"/>
      <c r="G858" s="208"/>
      <c r="H858" s="211"/>
    </row>
    <row r="859" spans="1:8" ht="12.75">
      <c r="A859" s="208"/>
      <c r="B859" s="387"/>
      <c r="C859" s="113"/>
      <c r="D859" s="336"/>
      <c r="E859" s="337"/>
      <c r="F859" s="338"/>
      <c r="G859" s="208"/>
      <c r="H859" s="211"/>
    </row>
    <row r="860" spans="1:8" ht="12.75">
      <c r="A860" s="115"/>
      <c r="B860" s="388"/>
      <c r="C860" s="91"/>
      <c r="D860" s="349"/>
      <c r="E860" s="350"/>
      <c r="F860" s="351"/>
      <c r="G860" s="208"/>
      <c r="H860" s="212"/>
    </row>
    <row r="861" spans="1:8" ht="12.75">
      <c r="A861" s="220"/>
      <c r="B861" s="221" t="s">
        <v>390</v>
      </c>
      <c r="C861" s="222"/>
      <c r="D861" s="347" t="s">
        <v>390</v>
      </c>
      <c r="E861" s="347"/>
      <c r="F861" s="348"/>
      <c r="G861" s="220"/>
      <c r="H861" s="223">
        <v>136.8</v>
      </c>
    </row>
    <row r="862" spans="1:8" ht="12.75">
      <c r="A862" s="115"/>
      <c r="B862" s="389" t="s">
        <v>400</v>
      </c>
      <c r="C862" s="92"/>
      <c r="D862" s="336" t="s">
        <v>90</v>
      </c>
      <c r="E862" s="337"/>
      <c r="F862" s="338"/>
      <c r="G862" s="115" t="s">
        <v>424</v>
      </c>
      <c r="H862" s="212">
        <v>0.6</v>
      </c>
    </row>
    <row r="863" spans="1:8" ht="12.75">
      <c r="A863" s="208"/>
      <c r="B863" s="390"/>
      <c r="C863" s="113"/>
      <c r="D863" s="336" t="s">
        <v>454</v>
      </c>
      <c r="E863" s="337"/>
      <c r="F863" s="338"/>
      <c r="G863" s="208" t="s">
        <v>424</v>
      </c>
      <c r="H863" s="211">
        <v>12.6</v>
      </c>
    </row>
    <row r="864" spans="1:8" ht="12.75">
      <c r="A864" s="208"/>
      <c r="B864" s="390"/>
      <c r="C864" s="113"/>
      <c r="D864" s="336"/>
      <c r="E864" s="337"/>
      <c r="F864" s="338"/>
      <c r="G864" s="208"/>
      <c r="H864" s="211"/>
    </row>
    <row r="865" spans="1:8" ht="12.75">
      <c r="A865" s="208"/>
      <c r="B865" s="390"/>
      <c r="C865" s="113"/>
      <c r="D865" s="349"/>
      <c r="E865" s="350"/>
      <c r="F865" s="351"/>
      <c r="G865" s="208"/>
      <c r="H865" s="211"/>
    </row>
    <row r="866" spans="1:8" ht="12.75">
      <c r="A866" s="208"/>
      <c r="B866" s="390"/>
      <c r="C866" s="113"/>
      <c r="D866" s="349"/>
      <c r="E866" s="350"/>
      <c r="F866" s="351"/>
      <c r="G866" s="208"/>
      <c r="H866" s="211"/>
    </row>
    <row r="867" spans="1:8" ht="12.75">
      <c r="A867" s="115"/>
      <c r="B867" s="391"/>
      <c r="C867" s="91"/>
      <c r="D867" s="349"/>
      <c r="E867" s="350"/>
      <c r="F867" s="351"/>
      <c r="G867" s="208"/>
      <c r="H867" s="212"/>
    </row>
    <row r="868" spans="1:9" ht="12.75">
      <c r="A868" s="220"/>
      <c r="B868" s="221" t="s">
        <v>390</v>
      </c>
      <c r="C868" s="222"/>
      <c r="D868" s="347" t="s">
        <v>390</v>
      </c>
      <c r="E868" s="347"/>
      <c r="F868" s="348"/>
      <c r="G868" s="220"/>
      <c r="H868" s="223">
        <v>6.1</v>
      </c>
      <c r="I868" s="281">
        <f>H862+H863</f>
        <v>13.2</v>
      </c>
    </row>
    <row r="869" spans="1:8" ht="12.75">
      <c r="A869" s="115"/>
      <c r="B869" s="389" t="s">
        <v>401</v>
      </c>
      <c r="C869" s="92"/>
      <c r="D869" s="336" t="s">
        <v>437</v>
      </c>
      <c r="E869" s="337"/>
      <c r="F869" s="338"/>
      <c r="G869" s="115" t="s">
        <v>424</v>
      </c>
      <c r="H869" s="212">
        <v>1.6</v>
      </c>
    </row>
    <row r="870" spans="1:8" ht="12.75">
      <c r="A870" s="208"/>
      <c r="B870" s="390"/>
      <c r="C870" s="113"/>
      <c r="D870" s="336" t="s">
        <v>90</v>
      </c>
      <c r="E870" s="337"/>
      <c r="F870" s="338"/>
      <c r="G870" s="208" t="s">
        <v>424</v>
      </c>
      <c r="H870" s="211">
        <v>0.7</v>
      </c>
    </row>
    <row r="871" spans="1:8" ht="12.75">
      <c r="A871" s="208"/>
      <c r="B871" s="390"/>
      <c r="C871" s="113"/>
      <c r="D871" s="336" t="s">
        <v>515</v>
      </c>
      <c r="E871" s="337"/>
      <c r="F871" s="338"/>
      <c r="G871" s="208"/>
      <c r="H871" s="211"/>
    </row>
    <row r="872" spans="1:8" ht="12.75">
      <c r="A872" s="208"/>
      <c r="B872" s="390"/>
      <c r="C872" s="113"/>
      <c r="D872" s="349"/>
      <c r="E872" s="350"/>
      <c r="F872" s="351"/>
      <c r="G872" s="208"/>
      <c r="H872" s="211"/>
    </row>
    <row r="873" spans="1:8" ht="12.75">
      <c r="A873" s="208"/>
      <c r="B873" s="390"/>
      <c r="C873" s="113"/>
      <c r="D873" s="349"/>
      <c r="E873" s="350"/>
      <c r="F873" s="351"/>
      <c r="G873" s="208"/>
      <c r="H873" s="211"/>
    </row>
    <row r="874" spans="1:8" ht="12.75">
      <c r="A874" s="115"/>
      <c r="B874" s="391"/>
      <c r="C874" s="91"/>
      <c r="D874" s="336"/>
      <c r="E874" s="337"/>
      <c r="F874" s="338"/>
      <c r="G874" s="208"/>
      <c r="H874" s="212"/>
    </row>
    <row r="875" spans="1:8" ht="12.75">
      <c r="A875" s="220"/>
      <c r="B875" s="221" t="s">
        <v>390</v>
      </c>
      <c r="C875" s="222"/>
      <c r="D875" s="347" t="s">
        <v>390</v>
      </c>
      <c r="E875" s="347"/>
      <c r="F875" s="348"/>
      <c r="G875" s="220"/>
      <c r="H875" s="223">
        <v>35.9</v>
      </c>
    </row>
    <row r="876" spans="1:8" ht="12.75">
      <c r="A876" s="115"/>
      <c r="B876" s="389" t="s">
        <v>402</v>
      </c>
      <c r="C876" s="92"/>
      <c r="D876" s="336" t="s">
        <v>90</v>
      </c>
      <c r="E876" s="337"/>
      <c r="F876" s="338"/>
      <c r="G876" s="208" t="s">
        <v>424</v>
      </c>
      <c r="H876" s="212">
        <v>1.6</v>
      </c>
    </row>
    <row r="877" spans="1:8" ht="12.75">
      <c r="A877" s="208"/>
      <c r="B877" s="390"/>
      <c r="C877" s="113"/>
      <c r="D877" s="336" t="s">
        <v>472</v>
      </c>
      <c r="E877" s="337"/>
      <c r="F877" s="338"/>
      <c r="G877" s="208" t="s">
        <v>435</v>
      </c>
      <c r="H877" s="211">
        <v>1</v>
      </c>
    </row>
    <row r="878" spans="1:8" ht="12.75">
      <c r="A878" s="208"/>
      <c r="B878" s="390"/>
      <c r="C878" s="113"/>
      <c r="D878" s="336" t="s">
        <v>490</v>
      </c>
      <c r="E878" s="337"/>
      <c r="F878" s="338"/>
      <c r="G878" s="208"/>
      <c r="H878" s="211">
        <f>H882-H876-H877</f>
        <v>83.5</v>
      </c>
    </row>
    <row r="879" spans="1:8" ht="12.75">
      <c r="A879" s="208"/>
      <c r="B879" s="390"/>
      <c r="C879" s="113"/>
      <c r="D879" s="349"/>
      <c r="E879" s="350"/>
      <c r="F879" s="351"/>
      <c r="G879" s="208"/>
      <c r="H879" s="211"/>
    </row>
    <row r="880" spans="1:8" ht="12.75">
      <c r="A880" s="208"/>
      <c r="B880" s="390"/>
      <c r="C880" s="113"/>
      <c r="D880" s="349"/>
      <c r="E880" s="350"/>
      <c r="F880" s="351"/>
      <c r="G880" s="208"/>
      <c r="H880" s="211"/>
    </row>
    <row r="881" spans="1:8" ht="12.75">
      <c r="A881" s="115"/>
      <c r="B881" s="391"/>
      <c r="C881" s="91"/>
      <c r="D881" s="349"/>
      <c r="E881" s="350"/>
      <c r="F881" s="351"/>
      <c r="G881" s="208"/>
      <c r="H881" s="212"/>
    </row>
    <row r="882" spans="1:9" ht="12.75">
      <c r="A882" s="220"/>
      <c r="B882" s="221" t="s">
        <v>390</v>
      </c>
      <c r="C882" s="222"/>
      <c r="D882" s="347" t="s">
        <v>390</v>
      </c>
      <c r="E882" s="347"/>
      <c r="F882" s="348"/>
      <c r="G882" s="220"/>
      <c r="H882" s="223">
        <v>86.1</v>
      </c>
      <c r="I882" s="281">
        <f>H876+H877+H878</f>
        <v>86.1</v>
      </c>
    </row>
    <row r="883" spans="1:8" ht="12.75">
      <c r="A883" s="115"/>
      <c r="B883" s="389" t="s">
        <v>403</v>
      </c>
      <c r="C883" s="92"/>
      <c r="D883" s="336" t="s">
        <v>90</v>
      </c>
      <c r="E883" s="337"/>
      <c r="F883" s="338"/>
      <c r="G883" s="115" t="s">
        <v>424</v>
      </c>
      <c r="H883" s="212">
        <v>0.6</v>
      </c>
    </row>
    <row r="884" spans="1:8" ht="12.75">
      <c r="A884" s="208"/>
      <c r="B884" s="390"/>
      <c r="C884" s="113"/>
      <c r="D884" s="336"/>
      <c r="E884" s="337"/>
      <c r="F884" s="338"/>
      <c r="G884" s="208"/>
      <c r="H884" s="211"/>
    </row>
    <row r="885" spans="1:8" ht="12.75">
      <c r="A885" s="208"/>
      <c r="B885" s="390"/>
      <c r="C885" s="113"/>
      <c r="D885" s="336"/>
      <c r="E885" s="337"/>
      <c r="F885" s="338"/>
      <c r="G885" s="208"/>
      <c r="H885" s="211"/>
    </row>
    <row r="886" spans="1:8" ht="12.75">
      <c r="A886" s="208"/>
      <c r="B886" s="390"/>
      <c r="C886" s="113"/>
      <c r="D886" s="349"/>
      <c r="E886" s="350"/>
      <c r="F886" s="351"/>
      <c r="G886" s="208"/>
      <c r="H886" s="211"/>
    </row>
    <row r="887" spans="1:8" ht="12.75">
      <c r="A887" s="208"/>
      <c r="B887" s="390"/>
      <c r="C887" s="113"/>
      <c r="D887" s="349"/>
      <c r="E887" s="350"/>
      <c r="F887" s="351"/>
      <c r="G887" s="208"/>
      <c r="H887" s="211"/>
    </row>
    <row r="888" spans="1:8" ht="12.75">
      <c r="A888" s="115"/>
      <c r="B888" s="391"/>
      <c r="C888" s="91"/>
      <c r="D888" s="349"/>
      <c r="E888" s="350"/>
      <c r="F888" s="351"/>
      <c r="G888" s="208"/>
      <c r="H888" s="212"/>
    </row>
    <row r="889" spans="1:8" ht="12.75">
      <c r="A889" s="220"/>
      <c r="B889" s="221" t="s">
        <v>390</v>
      </c>
      <c r="C889" s="222"/>
      <c r="D889" s="347" t="s">
        <v>390</v>
      </c>
      <c r="E889" s="347"/>
      <c r="F889" s="348"/>
      <c r="G889" s="220"/>
      <c r="H889" s="223">
        <v>0.7</v>
      </c>
    </row>
    <row r="890" spans="1:8" ht="12.75">
      <c r="A890" s="115"/>
      <c r="B890" s="389" t="s">
        <v>404</v>
      </c>
      <c r="C890" s="92"/>
      <c r="D890" s="336" t="s">
        <v>335</v>
      </c>
      <c r="E890" s="337"/>
      <c r="F890" s="338"/>
      <c r="G890" s="115" t="s">
        <v>428</v>
      </c>
      <c r="H890" s="212">
        <v>37</v>
      </c>
    </row>
    <row r="891" spans="1:8" ht="12.75">
      <c r="A891" s="208"/>
      <c r="B891" s="390"/>
      <c r="C891" s="113"/>
      <c r="D891" s="336" t="s">
        <v>462</v>
      </c>
      <c r="E891" s="337"/>
      <c r="F891" s="338"/>
      <c r="G891" s="115" t="s">
        <v>435</v>
      </c>
      <c r="H891" s="211">
        <v>34.8</v>
      </c>
    </row>
    <row r="892" spans="1:8" ht="12.75">
      <c r="A892" s="208"/>
      <c r="B892" s="390"/>
      <c r="C892" s="113"/>
      <c r="D892" s="336"/>
      <c r="E892" s="337"/>
      <c r="F892" s="338"/>
      <c r="G892" s="208"/>
      <c r="H892" s="211"/>
    </row>
    <row r="893" spans="1:8" ht="12.75">
      <c r="A893" s="208"/>
      <c r="B893" s="390"/>
      <c r="C893" s="113"/>
      <c r="D893" s="349"/>
      <c r="E893" s="350"/>
      <c r="F893" s="351"/>
      <c r="G893" s="208"/>
      <c r="H893" s="211"/>
    </row>
    <row r="894" spans="1:8" ht="12.75">
      <c r="A894" s="208"/>
      <c r="B894" s="390"/>
      <c r="C894" s="113"/>
      <c r="D894" s="349"/>
      <c r="E894" s="350"/>
      <c r="F894" s="351"/>
      <c r="G894" s="208"/>
      <c r="H894" s="211"/>
    </row>
    <row r="895" spans="1:8" ht="12.75">
      <c r="A895" s="115"/>
      <c r="B895" s="391"/>
      <c r="C895" s="91"/>
      <c r="D895" s="349"/>
      <c r="E895" s="350"/>
      <c r="F895" s="351"/>
      <c r="G895" s="208"/>
      <c r="H895" s="212"/>
    </row>
    <row r="896" spans="1:9" ht="12.75">
      <c r="A896" s="220"/>
      <c r="B896" s="221" t="s">
        <v>406</v>
      </c>
      <c r="C896" s="222"/>
      <c r="D896" s="347" t="s">
        <v>390</v>
      </c>
      <c r="E896" s="347"/>
      <c r="F896" s="348"/>
      <c r="G896" s="220"/>
      <c r="H896" s="223">
        <v>57.1</v>
      </c>
      <c r="I896" s="281">
        <f>H890+H891</f>
        <v>71.8</v>
      </c>
    </row>
    <row r="897" spans="1:8" ht="12.75">
      <c r="A897" s="220"/>
      <c r="B897" s="221" t="s">
        <v>405</v>
      </c>
      <c r="C897" s="222"/>
      <c r="D897" s="347" t="s">
        <v>390</v>
      </c>
      <c r="E897" s="347"/>
      <c r="F897" s="348"/>
      <c r="G897" s="220"/>
      <c r="H897" s="224">
        <v>0</v>
      </c>
    </row>
    <row r="898" spans="1:8" ht="12.75">
      <c r="A898" s="115"/>
      <c r="B898" s="389" t="s">
        <v>407</v>
      </c>
      <c r="C898" s="92"/>
      <c r="D898" s="349" t="s">
        <v>90</v>
      </c>
      <c r="E898" s="350"/>
      <c r="F898" s="351"/>
      <c r="G898" s="208" t="s">
        <v>424</v>
      </c>
      <c r="H898" s="212">
        <v>4.4</v>
      </c>
    </row>
    <row r="899" spans="1:8" ht="12.75">
      <c r="A899" s="208"/>
      <c r="B899" s="390"/>
      <c r="C899" s="113"/>
      <c r="D899" s="336" t="s">
        <v>491</v>
      </c>
      <c r="E899" s="337"/>
      <c r="F899" s="338"/>
      <c r="G899" s="208"/>
      <c r="H899" s="211"/>
    </row>
    <row r="900" spans="1:8" ht="12.75">
      <c r="A900" s="208"/>
      <c r="B900" s="390"/>
      <c r="C900" s="113"/>
      <c r="D900" s="336" t="s">
        <v>492</v>
      </c>
      <c r="E900" s="337"/>
      <c r="F900" s="338"/>
      <c r="G900" s="208"/>
      <c r="H900" s="211"/>
    </row>
    <row r="901" spans="1:8" ht="12.75">
      <c r="A901" s="208"/>
      <c r="B901" s="390"/>
      <c r="C901" s="113"/>
      <c r="D901" s="349" t="s">
        <v>493</v>
      </c>
      <c r="E901" s="350"/>
      <c r="F901" s="351"/>
      <c r="G901" s="208"/>
      <c r="H901" s="211"/>
    </row>
    <row r="902" spans="1:8" ht="12.75">
      <c r="A902" s="208"/>
      <c r="B902" s="390"/>
      <c r="C902" s="113"/>
      <c r="D902" s="349"/>
      <c r="E902" s="350"/>
      <c r="F902" s="351"/>
      <c r="G902" s="208"/>
      <c r="H902" s="211"/>
    </row>
    <row r="903" spans="1:8" ht="12.75">
      <c r="A903" s="115"/>
      <c r="B903" s="391"/>
      <c r="C903" s="91"/>
      <c r="D903" s="349"/>
      <c r="E903" s="350"/>
      <c r="F903" s="351"/>
      <c r="G903" s="208"/>
      <c r="H903" s="212"/>
    </row>
    <row r="904" spans="1:8" ht="12.75">
      <c r="A904" s="220"/>
      <c r="B904" s="221" t="s">
        <v>390</v>
      </c>
      <c r="C904" s="222"/>
      <c r="D904" s="347" t="s">
        <v>390</v>
      </c>
      <c r="E904" s="347"/>
      <c r="F904" s="348"/>
      <c r="G904" s="220"/>
      <c r="H904" s="223">
        <v>38.2</v>
      </c>
    </row>
    <row r="905" spans="1:8" ht="12.75">
      <c r="A905" s="115"/>
      <c r="B905" s="389" t="s">
        <v>408</v>
      </c>
      <c r="C905" s="92"/>
      <c r="D905" s="336" t="s">
        <v>440</v>
      </c>
      <c r="E905" s="337"/>
      <c r="F905" s="338"/>
      <c r="G905" s="115" t="s">
        <v>424</v>
      </c>
      <c r="H905" s="212">
        <v>41.8</v>
      </c>
    </row>
    <row r="906" spans="1:8" ht="12.75">
      <c r="A906" s="208"/>
      <c r="B906" s="390"/>
      <c r="C906" s="128"/>
      <c r="D906" s="339" t="s">
        <v>480</v>
      </c>
      <c r="E906" s="340"/>
      <c r="F906" s="341"/>
      <c r="G906" s="208" t="s">
        <v>424</v>
      </c>
      <c r="H906" s="211">
        <v>1.5</v>
      </c>
    </row>
    <row r="907" spans="1:8" ht="12.75">
      <c r="A907" s="208"/>
      <c r="B907" s="390"/>
      <c r="C907" s="128"/>
      <c r="D907" s="339" t="s">
        <v>461</v>
      </c>
      <c r="E907" s="340"/>
      <c r="F907" s="341"/>
      <c r="G907" s="208" t="s">
        <v>424</v>
      </c>
      <c r="H907" s="211">
        <v>19.1</v>
      </c>
    </row>
    <row r="908" spans="1:8" ht="12.75">
      <c r="A908" s="208"/>
      <c r="B908" s="390"/>
      <c r="C908" s="128"/>
      <c r="D908" s="339" t="s">
        <v>481</v>
      </c>
      <c r="E908" s="340"/>
      <c r="F908" s="341"/>
      <c r="G908" s="208" t="s">
        <v>435</v>
      </c>
      <c r="H908" s="211">
        <v>10</v>
      </c>
    </row>
    <row r="909" spans="1:8" ht="12.75">
      <c r="A909" s="208"/>
      <c r="B909" s="390"/>
      <c r="C909" s="128"/>
      <c r="D909" s="339" t="s">
        <v>482</v>
      </c>
      <c r="E909" s="340"/>
      <c r="F909" s="341"/>
      <c r="G909" s="208" t="s">
        <v>483</v>
      </c>
      <c r="H909" s="211">
        <v>15</v>
      </c>
    </row>
    <row r="910" spans="1:8" ht="12.75">
      <c r="A910" s="208"/>
      <c r="B910" s="390"/>
      <c r="C910" s="128"/>
      <c r="D910" s="339" t="s">
        <v>484</v>
      </c>
      <c r="E910" s="340"/>
      <c r="F910" s="341"/>
      <c r="G910" s="208" t="s">
        <v>485</v>
      </c>
      <c r="H910" s="211">
        <v>12</v>
      </c>
    </row>
    <row r="911" spans="1:8" ht="12.75">
      <c r="A911" s="208"/>
      <c r="B911" s="390"/>
      <c r="C911" s="113"/>
      <c r="D911" s="336" t="s">
        <v>451</v>
      </c>
      <c r="E911" s="337"/>
      <c r="F911" s="338"/>
      <c r="G911" s="208" t="s">
        <v>424</v>
      </c>
      <c r="H911" s="211">
        <v>17.4</v>
      </c>
    </row>
    <row r="912" spans="1:8" ht="12.75">
      <c r="A912" s="208"/>
      <c r="B912" s="390"/>
      <c r="C912" s="113"/>
      <c r="D912" s="336" t="s">
        <v>452</v>
      </c>
      <c r="E912" s="337"/>
      <c r="F912" s="338"/>
      <c r="G912" s="208" t="s">
        <v>424</v>
      </c>
      <c r="H912" s="211">
        <v>98.6</v>
      </c>
    </row>
    <row r="913" spans="1:8" ht="12.75">
      <c r="A913" s="208"/>
      <c r="B913" s="390"/>
      <c r="C913" s="113"/>
      <c r="D913" s="349" t="s">
        <v>90</v>
      </c>
      <c r="E913" s="350"/>
      <c r="F913" s="351"/>
      <c r="G913" s="208" t="s">
        <v>424</v>
      </c>
      <c r="H913" s="211">
        <v>3.2</v>
      </c>
    </row>
    <row r="914" spans="1:8" ht="12.75">
      <c r="A914" s="208"/>
      <c r="B914" s="390"/>
      <c r="C914" s="113"/>
      <c r="D914" s="349" t="s">
        <v>426</v>
      </c>
      <c r="E914" s="350"/>
      <c r="F914" s="351"/>
      <c r="G914" s="208" t="s">
        <v>424</v>
      </c>
      <c r="H914" s="211">
        <v>10.9</v>
      </c>
    </row>
    <row r="915" spans="1:8" ht="12.75">
      <c r="A915" s="115"/>
      <c r="B915" s="391"/>
      <c r="C915" s="91"/>
      <c r="D915" s="349" t="s">
        <v>335</v>
      </c>
      <c r="E915" s="350"/>
      <c r="F915" s="351"/>
      <c r="G915" s="208" t="s">
        <v>435</v>
      </c>
      <c r="H915" s="212">
        <v>1.7</v>
      </c>
    </row>
    <row r="916" spans="1:9" ht="12.75">
      <c r="A916" s="220"/>
      <c r="B916" s="221" t="s">
        <v>390</v>
      </c>
      <c r="C916" s="222"/>
      <c r="D916" s="347" t="s">
        <v>390</v>
      </c>
      <c r="E916" s="347"/>
      <c r="F916" s="348"/>
      <c r="G916" s="220"/>
      <c r="H916" s="225">
        <f>SUM(H905:H915)</f>
        <v>231.2</v>
      </c>
      <c r="I916">
        <v>1</v>
      </c>
    </row>
    <row r="917" spans="1:8" ht="12.75">
      <c r="A917" s="115"/>
      <c r="B917" s="389" t="s">
        <v>409</v>
      </c>
      <c r="C917" s="92"/>
      <c r="D917" s="336" t="s">
        <v>461</v>
      </c>
      <c r="E917" s="337"/>
      <c r="F917" s="338"/>
      <c r="G917" s="115"/>
      <c r="H917" s="212"/>
    </row>
    <row r="918" spans="1:8" ht="12.75">
      <c r="A918" s="208"/>
      <c r="B918" s="390"/>
      <c r="C918" s="113"/>
      <c r="D918" s="336"/>
      <c r="E918" s="337"/>
      <c r="F918" s="338"/>
      <c r="G918" s="208"/>
      <c r="H918" s="211"/>
    </row>
    <row r="919" spans="1:8" ht="12.75">
      <c r="A919" s="208"/>
      <c r="B919" s="390"/>
      <c r="C919" s="113"/>
      <c r="D919" s="336"/>
      <c r="E919" s="337"/>
      <c r="F919" s="338"/>
      <c r="G919" s="208"/>
      <c r="H919" s="211"/>
    </row>
    <row r="920" spans="1:8" ht="12.75">
      <c r="A920" s="208"/>
      <c r="B920" s="390"/>
      <c r="C920" s="113"/>
      <c r="D920" s="349"/>
      <c r="E920" s="350"/>
      <c r="F920" s="351"/>
      <c r="G920" s="208"/>
      <c r="H920" s="211"/>
    </row>
    <row r="921" spans="1:8" ht="12.75">
      <c r="A921" s="208"/>
      <c r="B921" s="390"/>
      <c r="C921" s="113"/>
      <c r="D921" s="349"/>
      <c r="E921" s="350"/>
      <c r="F921" s="351"/>
      <c r="G921" s="208"/>
      <c r="H921" s="211"/>
    </row>
    <row r="922" spans="1:8" ht="12.75">
      <c r="A922" s="115"/>
      <c r="B922" s="391"/>
      <c r="C922" s="91"/>
      <c r="D922" s="349"/>
      <c r="E922" s="350"/>
      <c r="F922" s="351"/>
      <c r="G922" s="208"/>
      <c r="H922" s="212"/>
    </row>
    <row r="923" spans="1:8" ht="12.75">
      <c r="A923" s="220"/>
      <c r="B923" s="221" t="s">
        <v>390</v>
      </c>
      <c r="C923" s="222"/>
      <c r="D923" s="347" t="s">
        <v>390</v>
      </c>
      <c r="E923" s="347"/>
      <c r="F923" s="348"/>
      <c r="G923" s="220"/>
      <c r="H923" s="223">
        <v>14.1</v>
      </c>
    </row>
    <row r="924" spans="1:8" ht="12.75">
      <c r="A924" s="115"/>
      <c r="B924" s="389" t="s">
        <v>410</v>
      </c>
      <c r="C924" s="92"/>
      <c r="D924" s="336" t="s">
        <v>90</v>
      </c>
      <c r="E924" s="337"/>
      <c r="F924" s="338"/>
      <c r="G924" s="115" t="s">
        <v>424</v>
      </c>
      <c r="H924" s="212">
        <v>3</v>
      </c>
    </row>
    <row r="925" spans="1:8" ht="12.75">
      <c r="A925" s="208"/>
      <c r="B925" s="390"/>
      <c r="C925" s="113"/>
      <c r="D925" s="336" t="s">
        <v>446</v>
      </c>
      <c r="E925" s="337"/>
      <c r="F925" s="338"/>
      <c r="G925" s="208" t="s">
        <v>424</v>
      </c>
      <c r="H925" s="211">
        <v>11</v>
      </c>
    </row>
    <row r="926" spans="1:8" ht="12.75">
      <c r="A926" s="208"/>
      <c r="B926" s="390"/>
      <c r="C926" s="113"/>
      <c r="D926" s="336" t="s">
        <v>494</v>
      </c>
      <c r="E926" s="337"/>
      <c r="F926" s="338"/>
      <c r="G926" s="208"/>
      <c r="H926" s="211"/>
    </row>
    <row r="927" spans="1:8" ht="12.75">
      <c r="A927" s="208"/>
      <c r="B927" s="390"/>
      <c r="C927" s="113"/>
      <c r="D927" s="349" t="s">
        <v>495</v>
      </c>
      <c r="E927" s="350"/>
      <c r="F927" s="351"/>
      <c r="G927" s="208"/>
      <c r="H927" s="211"/>
    </row>
    <row r="928" spans="1:8" ht="12.75">
      <c r="A928" s="208"/>
      <c r="B928" s="390"/>
      <c r="C928" s="113"/>
      <c r="D928" s="349"/>
      <c r="E928" s="350"/>
      <c r="F928" s="351"/>
      <c r="G928" s="208"/>
      <c r="H928" s="211"/>
    </row>
    <row r="929" spans="1:8" ht="12.75">
      <c r="A929" s="115"/>
      <c r="B929" s="391"/>
      <c r="C929" s="91"/>
      <c r="D929" s="349"/>
      <c r="E929" s="350"/>
      <c r="F929" s="351"/>
      <c r="G929" s="208"/>
      <c r="H929" s="212"/>
    </row>
    <row r="930" spans="1:8" ht="12.75">
      <c r="A930" s="220"/>
      <c r="B930" s="221" t="s">
        <v>390</v>
      </c>
      <c r="C930" s="222"/>
      <c r="D930" s="347" t="s">
        <v>390</v>
      </c>
      <c r="E930" s="347"/>
      <c r="F930" s="348"/>
      <c r="G930" s="220"/>
      <c r="H930" s="223">
        <v>102.5</v>
      </c>
    </row>
    <row r="931" spans="1:8" ht="12.75">
      <c r="A931" s="115"/>
      <c r="B931" s="389" t="s">
        <v>411</v>
      </c>
      <c r="C931" s="92"/>
      <c r="D931" s="336" t="s">
        <v>90</v>
      </c>
      <c r="E931" s="337"/>
      <c r="F931" s="338"/>
      <c r="G931" s="115" t="s">
        <v>424</v>
      </c>
      <c r="H931" s="212">
        <v>3.4</v>
      </c>
    </row>
    <row r="932" spans="1:8" ht="12.75">
      <c r="A932" s="208"/>
      <c r="B932" s="390"/>
      <c r="C932" s="113"/>
      <c r="D932" s="336" t="s">
        <v>469</v>
      </c>
      <c r="E932" s="337"/>
      <c r="F932" s="338"/>
      <c r="G932" s="208" t="s">
        <v>424</v>
      </c>
      <c r="H932" s="211">
        <v>13</v>
      </c>
    </row>
    <row r="933" spans="1:8" ht="12.75">
      <c r="A933" s="208"/>
      <c r="B933" s="390"/>
      <c r="C933" s="113"/>
      <c r="D933" s="336" t="s">
        <v>496</v>
      </c>
      <c r="E933" s="337"/>
      <c r="F933" s="338"/>
      <c r="G933" s="208"/>
      <c r="H933" s="211"/>
    </row>
    <row r="934" spans="1:8" ht="12.75">
      <c r="A934" s="208"/>
      <c r="B934" s="390"/>
      <c r="C934" s="113"/>
      <c r="D934" s="349"/>
      <c r="E934" s="350"/>
      <c r="F934" s="351"/>
      <c r="G934" s="208"/>
      <c r="H934" s="211"/>
    </row>
    <row r="935" spans="1:8" ht="12.75">
      <c r="A935" s="208"/>
      <c r="B935" s="390"/>
      <c r="C935" s="113"/>
      <c r="D935" s="349"/>
      <c r="E935" s="350"/>
      <c r="F935" s="351"/>
      <c r="G935" s="208"/>
      <c r="H935" s="211"/>
    </row>
    <row r="936" spans="1:8" ht="12.75">
      <c r="A936" s="115"/>
      <c r="B936" s="391"/>
      <c r="C936" s="91"/>
      <c r="D936" s="336"/>
      <c r="E936" s="337"/>
      <c r="F936" s="338"/>
      <c r="G936" s="208"/>
      <c r="H936" s="212"/>
    </row>
    <row r="937" spans="1:8" ht="12.75">
      <c r="A937" s="220"/>
      <c r="B937" s="221" t="s">
        <v>390</v>
      </c>
      <c r="C937" s="222"/>
      <c r="D937" s="347" t="s">
        <v>390</v>
      </c>
      <c r="E937" s="347"/>
      <c r="F937" s="348"/>
      <c r="G937" s="220"/>
      <c r="H937" s="223">
        <v>113.4</v>
      </c>
    </row>
    <row r="938" spans="1:8" ht="12.75">
      <c r="A938" s="115"/>
      <c r="B938" s="389" t="s">
        <v>412</v>
      </c>
      <c r="C938" s="92"/>
      <c r="D938" s="336" t="s">
        <v>90</v>
      </c>
      <c r="E938" s="337"/>
      <c r="F938" s="338"/>
      <c r="G938" s="115" t="s">
        <v>424</v>
      </c>
      <c r="H938" s="212">
        <v>1.8</v>
      </c>
    </row>
    <row r="939" spans="1:8" ht="12.75">
      <c r="A939" s="208"/>
      <c r="B939" s="390"/>
      <c r="C939" s="113"/>
      <c r="D939" s="336" t="s">
        <v>497</v>
      </c>
      <c r="E939" s="337"/>
      <c r="F939" s="338"/>
      <c r="G939" s="208"/>
      <c r="H939" s="211"/>
    </row>
    <row r="940" spans="1:8" ht="12.75">
      <c r="A940" s="208"/>
      <c r="B940" s="390"/>
      <c r="C940" s="113"/>
      <c r="D940" s="336" t="s">
        <v>498</v>
      </c>
      <c r="E940" s="337"/>
      <c r="F940" s="338"/>
      <c r="G940" s="208"/>
      <c r="H940" s="211"/>
    </row>
    <row r="941" spans="1:8" ht="12.75">
      <c r="A941" s="208"/>
      <c r="B941" s="390"/>
      <c r="C941" s="113"/>
      <c r="D941" s="349"/>
      <c r="E941" s="350"/>
      <c r="F941" s="351"/>
      <c r="G941" s="208"/>
      <c r="H941" s="211"/>
    </row>
    <row r="942" spans="1:8" ht="12.75">
      <c r="A942" s="208"/>
      <c r="B942" s="390"/>
      <c r="C942" s="113"/>
      <c r="D942" s="349"/>
      <c r="E942" s="350"/>
      <c r="F942" s="351"/>
      <c r="G942" s="208"/>
      <c r="H942" s="211"/>
    </row>
    <row r="943" spans="1:8" ht="12.75">
      <c r="A943" s="115"/>
      <c r="B943" s="391"/>
      <c r="C943" s="91"/>
      <c r="D943" s="349"/>
      <c r="E943" s="350"/>
      <c r="F943" s="351"/>
      <c r="G943" s="208"/>
      <c r="H943" s="212"/>
    </row>
    <row r="944" spans="1:8" ht="12.75">
      <c r="A944" s="220"/>
      <c r="B944" s="221" t="s">
        <v>390</v>
      </c>
      <c r="C944" s="222"/>
      <c r="D944" s="347" t="s">
        <v>390</v>
      </c>
      <c r="E944" s="347"/>
      <c r="F944" s="348"/>
      <c r="G944" s="220"/>
      <c r="H944" s="223">
        <v>21.3</v>
      </c>
    </row>
    <row r="945" spans="1:8" ht="12.75">
      <c r="A945" s="115"/>
      <c r="B945" s="389" t="s">
        <v>413</v>
      </c>
      <c r="C945" s="92"/>
      <c r="D945" s="336" t="s">
        <v>90</v>
      </c>
      <c r="E945" s="337"/>
      <c r="F945" s="338"/>
      <c r="G945" s="115" t="s">
        <v>424</v>
      </c>
      <c r="H945" s="212">
        <v>2.6</v>
      </c>
    </row>
    <row r="946" spans="1:8" ht="12.75">
      <c r="A946" s="208"/>
      <c r="B946" s="390"/>
      <c r="C946" s="113"/>
      <c r="D946" s="336" t="s">
        <v>456</v>
      </c>
      <c r="E946" s="337"/>
      <c r="F946" s="338"/>
      <c r="G946" s="208" t="s">
        <v>424</v>
      </c>
      <c r="H946" s="211">
        <v>33.2</v>
      </c>
    </row>
    <row r="947" spans="1:8" ht="12.75">
      <c r="A947" s="208"/>
      <c r="B947" s="390"/>
      <c r="C947" s="113"/>
      <c r="D947" s="336" t="s">
        <v>335</v>
      </c>
      <c r="E947" s="337"/>
      <c r="F947" s="338"/>
      <c r="G947" s="208" t="s">
        <v>424</v>
      </c>
      <c r="H947" s="211">
        <v>1.2</v>
      </c>
    </row>
    <row r="948" spans="1:8" ht="12.75">
      <c r="A948" s="208"/>
      <c r="B948" s="390"/>
      <c r="C948" s="113"/>
      <c r="D948" s="349" t="s">
        <v>499</v>
      </c>
      <c r="E948" s="350"/>
      <c r="F948" s="351"/>
      <c r="G948" s="208"/>
      <c r="H948" s="211"/>
    </row>
    <row r="949" spans="1:8" ht="12.75">
      <c r="A949" s="208"/>
      <c r="B949" s="390"/>
      <c r="C949" s="113"/>
      <c r="D949" s="349" t="s">
        <v>500</v>
      </c>
      <c r="E949" s="350"/>
      <c r="F949" s="351"/>
      <c r="G949" s="208"/>
      <c r="H949" s="211"/>
    </row>
    <row r="950" spans="1:8" ht="12.75">
      <c r="A950" s="115"/>
      <c r="B950" s="391"/>
      <c r="C950" s="91"/>
      <c r="D950" s="349" t="s">
        <v>501</v>
      </c>
      <c r="E950" s="350"/>
      <c r="F950" s="351"/>
      <c r="G950" s="208"/>
      <c r="H950" s="212"/>
    </row>
    <row r="951" spans="1:8" ht="12.75">
      <c r="A951" s="220"/>
      <c r="B951" s="221" t="s">
        <v>390</v>
      </c>
      <c r="C951" s="222"/>
      <c r="D951" s="347" t="s">
        <v>390</v>
      </c>
      <c r="E951" s="347"/>
      <c r="F951" s="348"/>
      <c r="G951" s="220"/>
      <c r="H951" s="223">
        <v>157.3</v>
      </c>
    </row>
    <row r="952" spans="1:8" ht="12.75">
      <c r="A952" s="115"/>
      <c r="B952" s="389" t="s">
        <v>414</v>
      </c>
      <c r="C952" s="92"/>
      <c r="D952" s="336" t="s">
        <v>90</v>
      </c>
      <c r="E952" s="337"/>
      <c r="F952" s="338"/>
      <c r="G952" s="115" t="s">
        <v>424</v>
      </c>
      <c r="H952" s="212">
        <v>2.1</v>
      </c>
    </row>
    <row r="953" spans="1:8" ht="12.75">
      <c r="A953" s="208"/>
      <c r="B953" s="390"/>
      <c r="C953" s="113"/>
      <c r="D953" s="336" t="s">
        <v>471</v>
      </c>
      <c r="E953" s="337"/>
      <c r="F953" s="338"/>
      <c r="G953" s="208" t="s">
        <v>424</v>
      </c>
      <c r="H953" s="211">
        <v>13</v>
      </c>
    </row>
    <row r="954" spans="1:8" ht="12.75">
      <c r="A954" s="208"/>
      <c r="B954" s="390"/>
      <c r="C954" s="113"/>
      <c r="D954" s="336"/>
      <c r="E954" s="337"/>
      <c r="F954" s="338"/>
      <c r="G954" s="208"/>
      <c r="H954" s="211"/>
    </row>
    <row r="955" spans="1:8" ht="12.75">
      <c r="A955" s="208"/>
      <c r="B955" s="390"/>
      <c r="C955" s="113"/>
      <c r="D955" s="349"/>
      <c r="E955" s="350"/>
      <c r="F955" s="351"/>
      <c r="G955" s="208"/>
      <c r="H955" s="211"/>
    </row>
    <row r="956" spans="1:8" ht="12.75">
      <c r="A956" s="208"/>
      <c r="B956" s="390"/>
      <c r="C956" s="113"/>
      <c r="D956" s="349"/>
      <c r="E956" s="350"/>
      <c r="F956" s="351"/>
      <c r="G956" s="208"/>
      <c r="H956" s="211"/>
    </row>
    <row r="957" spans="1:8" ht="12.75">
      <c r="A957" s="115"/>
      <c r="B957" s="391"/>
      <c r="C957" s="91"/>
      <c r="D957" s="349"/>
      <c r="E957" s="350"/>
      <c r="F957" s="351"/>
      <c r="G957" s="208"/>
      <c r="H957" s="212"/>
    </row>
    <row r="958" spans="1:8" ht="12.75">
      <c r="A958" s="220"/>
      <c r="B958" s="221" t="s">
        <v>390</v>
      </c>
      <c r="C958" s="222"/>
      <c r="D958" s="347" t="s">
        <v>390</v>
      </c>
      <c r="E958" s="347"/>
      <c r="F958" s="348"/>
      <c r="G958" s="220"/>
      <c r="H958" s="223">
        <v>93.4</v>
      </c>
    </row>
    <row r="959" spans="1:8" ht="12.75">
      <c r="A959" s="115"/>
      <c r="B959" s="389" t="s">
        <v>415</v>
      </c>
      <c r="C959" s="92"/>
      <c r="D959" s="336"/>
      <c r="E959" s="337"/>
      <c r="F959" s="338"/>
      <c r="G959" s="115"/>
      <c r="H959" s="212"/>
    </row>
    <row r="960" spans="1:8" ht="12.75">
      <c r="A960" s="208"/>
      <c r="B960" s="390"/>
      <c r="C960" s="113"/>
      <c r="D960" s="336"/>
      <c r="E960" s="337"/>
      <c r="F960" s="338"/>
      <c r="G960" s="208"/>
      <c r="H960" s="211"/>
    </row>
    <row r="961" spans="1:8" ht="12.75">
      <c r="A961" s="208"/>
      <c r="B961" s="390"/>
      <c r="C961" s="113"/>
      <c r="D961" s="336"/>
      <c r="E961" s="337"/>
      <c r="F961" s="338"/>
      <c r="G961" s="208"/>
      <c r="H961" s="211"/>
    </row>
    <row r="962" spans="1:8" ht="12.75">
      <c r="A962" s="208"/>
      <c r="B962" s="390"/>
      <c r="C962" s="113"/>
      <c r="D962" s="349"/>
      <c r="E962" s="350"/>
      <c r="F962" s="351"/>
      <c r="G962" s="208"/>
      <c r="H962" s="211"/>
    </row>
    <row r="963" spans="1:8" ht="12.75">
      <c r="A963" s="208"/>
      <c r="B963" s="390"/>
      <c r="C963" s="113"/>
      <c r="D963" s="349"/>
      <c r="E963" s="350"/>
      <c r="F963" s="351"/>
      <c r="G963" s="208"/>
      <c r="H963" s="211"/>
    </row>
    <row r="964" spans="1:8" ht="12.75">
      <c r="A964" s="115"/>
      <c r="B964" s="391"/>
      <c r="C964" s="91"/>
      <c r="D964" s="349"/>
      <c r="E964" s="350"/>
      <c r="F964" s="351"/>
      <c r="G964" s="208"/>
      <c r="H964" s="212"/>
    </row>
    <row r="965" spans="1:8" ht="12.75">
      <c r="A965" s="220"/>
      <c r="B965" s="221" t="s">
        <v>390</v>
      </c>
      <c r="C965" s="222"/>
      <c r="D965" s="347" t="s">
        <v>390</v>
      </c>
      <c r="E965" s="347"/>
      <c r="F965" s="348"/>
      <c r="G965" s="220"/>
      <c r="H965" s="226">
        <v>0</v>
      </c>
    </row>
    <row r="966" spans="1:8" ht="12.75">
      <c r="A966" s="115"/>
      <c r="B966" s="389" t="s">
        <v>416</v>
      </c>
      <c r="C966" s="92"/>
      <c r="D966" s="336" t="s">
        <v>491</v>
      </c>
      <c r="E966" s="337"/>
      <c r="F966" s="338"/>
      <c r="G966" s="115"/>
      <c r="H966" s="212"/>
    </row>
    <row r="967" spans="1:8" ht="12.75">
      <c r="A967" s="208"/>
      <c r="B967" s="390"/>
      <c r="C967" s="113"/>
      <c r="D967" s="336"/>
      <c r="E967" s="337"/>
      <c r="F967" s="338"/>
      <c r="G967" s="208"/>
      <c r="H967" s="211"/>
    </row>
    <row r="968" spans="1:8" ht="12.75">
      <c r="A968" s="208"/>
      <c r="B968" s="390"/>
      <c r="C968" s="113"/>
      <c r="D968" s="336"/>
      <c r="E968" s="337"/>
      <c r="F968" s="338"/>
      <c r="G968" s="208"/>
      <c r="H968" s="211"/>
    </row>
    <row r="969" spans="1:8" ht="12.75">
      <c r="A969" s="208"/>
      <c r="B969" s="390"/>
      <c r="C969" s="113"/>
      <c r="D969" s="349"/>
      <c r="E969" s="350"/>
      <c r="F969" s="351"/>
      <c r="G969" s="208"/>
      <c r="H969" s="211"/>
    </row>
    <row r="970" spans="1:8" ht="12.75">
      <c r="A970" s="208"/>
      <c r="B970" s="390"/>
      <c r="C970" s="113"/>
      <c r="D970" s="349"/>
      <c r="E970" s="350"/>
      <c r="F970" s="351"/>
      <c r="G970" s="208"/>
      <c r="H970" s="211"/>
    </row>
    <row r="971" spans="1:8" ht="12.75">
      <c r="A971" s="115"/>
      <c r="B971" s="391"/>
      <c r="C971" s="91"/>
      <c r="D971" s="349"/>
      <c r="E971" s="350"/>
      <c r="F971" s="351"/>
      <c r="G971" s="208"/>
      <c r="H971" s="212"/>
    </row>
    <row r="972" spans="1:8" ht="12.75">
      <c r="A972" s="220"/>
      <c r="B972" s="221" t="s">
        <v>390</v>
      </c>
      <c r="C972" s="222"/>
      <c r="D972" s="347" t="s">
        <v>390</v>
      </c>
      <c r="E972" s="347"/>
      <c r="F972" s="348"/>
      <c r="G972" s="220"/>
      <c r="H972" s="223">
        <v>34.1</v>
      </c>
    </row>
    <row r="973" spans="1:8" ht="12.75">
      <c r="A973" s="115"/>
      <c r="B973" s="389" t="s">
        <v>417</v>
      </c>
      <c r="C973" s="92"/>
      <c r="D973" s="336" t="s">
        <v>90</v>
      </c>
      <c r="E973" s="337"/>
      <c r="F973" s="338"/>
      <c r="G973" s="115" t="s">
        <v>424</v>
      </c>
      <c r="H973" s="212">
        <v>1.9</v>
      </c>
    </row>
    <row r="974" spans="1:8" ht="12.75">
      <c r="A974" s="208"/>
      <c r="B974" s="390"/>
      <c r="C974" s="113"/>
      <c r="D974" s="336"/>
      <c r="E974" s="337"/>
      <c r="F974" s="338"/>
      <c r="G974" s="208"/>
      <c r="H974" s="211"/>
    </row>
    <row r="975" spans="1:8" ht="12.75">
      <c r="A975" s="208"/>
      <c r="B975" s="390"/>
      <c r="C975" s="113"/>
      <c r="D975" s="336"/>
      <c r="E975" s="337"/>
      <c r="F975" s="338"/>
      <c r="G975" s="208"/>
      <c r="H975" s="211"/>
    </row>
    <row r="976" spans="1:8" ht="12.75">
      <c r="A976" s="208"/>
      <c r="B976" s="390"/>
      <c r="C976" s="113"/>
      <c r="D976" s="349"/>
      <c r="E976" s="350"/>
      <c r="F976" s="351"/>
      <c r="G976" s="208"/>
      <c r="H976" s="211"/>
    </row>
    <row r="977" spans="1:8" ht="12.75">
      <c r="A977" s="208"/>
      <c r="B977" s="390"/>
      <c r="C977" s="113"/>
      <c r="D977" s="349"/>
      <c r="E977" s="350"/>
      <c r="F977" s="351"/>
      <c r="G977" s="208"/>
      <c r="H977" s="211"/>
    </row>
    <row r="978" spans="1:8" ht="12.75">
      <c r="A978" s="115"/>
      <c r="B978" s="391"/>
      <c r="C978" s="91"/>
      <c r="D978" s="349"/>
      <c r="E978" s="350"/>
      <c r="F978" s="351"/>
      <c r="G978" s="208"/>
      <c r="H978" s="212"/>
    </row>
    <row r="979" spans="1:8" ht="12.75">
      <c r="A979" s="220"/>
      <c r="B979" s="221" t="s">
        <v>390</v>
      </c>
      <c r="C979" s="222"/>
      <c r="D979" s="347" t="s">
        <v>390</v>
      </c>
      <c r="E979" s="347"/>
      <c r="F979" s="348"/>
      <c r="G979" s="220"/>
      <c r="H979" s="223">
        <v>0</v>
      </c>
    </row>
    <row r="980" spans="1:8" ht="12.75">
      <c r="A980" s="115"/>
      <c r="B980" s="389" t="s">
        <v>418</v>
      </c>
      <c r="C980" s="92"/>
      <c r="D980" s="336" t="s">
        <v>90</v>
      </c>
      <c r="E980" s="337"/>
      <c r="F980" s="338"/>
      <c r="G980" s="115" t="s">
        <v>424</v>
      </c>
      <c r="H980" s="212">
        <v>2.2</v>
      </c>
    </row>
    <row r="981" spans="1:8" ht="12.75">
      <c r="A981" s="208"/>
      <c r="B981" s="390"/>
      <c r="C981" s="113"/>
      <c r="D981" s="336"/>
      <c r="E981" s="337"/>
      <c r="F981" s="338"/>
      <c r="G981" s="208"/>
      <c r="H981" s="211"/>
    </row>
    <row r="982" spans="1:8" ht="12.75">
      <c r="A982" s="208"/>
      <c r="B982" s="390"/>
      <c r="C982" s="113"/>
      <c r="D982" s="336"/>
      <c r="E982" s="337"/>
      <c r="F982" s="338"/>
      <c r="G982" s="208"/>
      <c r="H982" s="211"/>
    </row>
    <row r="983" spans="1:8" ht="12.75">
      <c r="A983" s="208"/>
      <c r="B983" s="390"/>
      <c r="C983" s="113"/>
      <c r="D983" s="349"/>
      <c r="E983" s="350"/>
      <c r="F983" s="351"/>
      <c r="G983" s="208"/>
      <c r="H983" s="211"/>
    </row>
    <row r="984" spans="1:8" ht="12.75">
      <c r="A984" s="208"/>
      <c r="B984" s="390"/>
      <c r="C984" s="113"/>
      <c r="D984" s="349"/>
      <c r="E984" s="350"/>
      <c r="F984" s="351"/>
      <c r="G984" s="208"/>
      <c r="H984" s="211"/>
    </row>
    <row r="985" spans="1:8" ht="12.75">
      <c r="A985" s="115"/>
      <c r="B985" s="391"/>
      <c r="C985" s="91"/>
      <c r="D985" s="349"/>
      <c r="E985" s="350"/>
      <c r="F985" s="351"/>
      <c r="G985" s="208"/>
      <c r="H985" s="212"/>
    </row>
    <row r="986" spans="1:8" ht="12.75">
      <c r="A986" s="220"/>
      <c r="B986" s="221" t="s">
        <v>390</v>
      </c>
      <c r="C986" s="222"/>
      <c r="D986" s="347" t="s">
        <v>390</v>
      </c>
      <c r="E986" s="347"/>
      <c r="F986" s="348"/>
      <c r="G986" s="220"/>
      <c r="H986" s="223">
        <v>0</v>
      </c>
    </row>
    <row r="987" spans="1:8" ht="12.75">
      <c r="A987" s="115"/>
      <c r="B987" s="389" t="s">
        <v>419</v>
      </c>
      <c r="C987" s="92"/>
      <c r="D987" s="336" t="s">
        <v>90</v>
      </c>
      <c r="E987" s="337"/>
      <c r="F987" s="338"/>
      <c r="G987" s="115" t="s">
        <v>424</v>
      </c>
      <c r="H987" s="212">
        <v>2.2</v>
      </c>
    </row>
    <row r="988" spans="1:8" ht="12.75">
      <c r="A988" s="208"/>
      <c r="B988" s="390"/>
      <c r="C988" s="113"/>
      <c r="D988" s="336" t="s">
        <v>335</v>
      </c>
      <c r="E988" s="337"/>
      <c r="F988" s="338"/>
      <c r="G988" s="208" t="s">
        <v>424</v>
      </c>
      <c r="H988" s="211">
        <v>33.8</v>
      </c>
    </row>
    <row r="989" spans="1:8" ht="12.75">
      <c r="A989" s="208"/>
      <c r="B989" s="390"/>
      <c r="C989" s="113"/>
      <c r="D989" s="336" t="s">
        <v>463</v>
      </c>
      <c r="E989" s="337"/>
      <c r="F989" s="338"/>
      <c r="G989" s="208" t="s">
        <v>424</v>
      </c>
      <c r="H989" s="211">
        <v>15</v>
      </c>
    </row>
    <row r="990" spans="1:8" ht="12.75">
      <c r="A990" s="208"/>
      <c r="B990" s="390"/>
      <c r="C990" s="113"/>
      <c r="D990" s="349"/>
      <c r="E990" s="350"/>
      <c r="F990" s="351"/>
      <c r="G990" s="208"/>
      <c r="H990" s="211"/>
    </row>
    <row r="991" spans="1:8" ht="12.75">
      <c r="A991" s="208"/>
      <c r="B991" s="390"/>
      <c r="C991" s="113"/>
      <c r="D991" s="349"/>
      <c r="E991" s="350"/>
      <c r="F991" s="351"/>
      <c r="G991" s="208"/>
      <c r="H991" s="211"/>
    </row>
    <row r="992" spans="1:8" ht="12.75">
      <c r="A992" s="115"/>
      <c r="B992" s="391"/>
      <c r="C992" s="91"/>
      <c r="D992" s="349"/>
      <c r="E992" s="350"/>
      <c r="F992" s="351"/>
      <c r="G992" s="208"/>
      <c r="H992" s="212"/>
    </row>
    <row r="993" spans="1:8" ht="12.75">
      <c r="A993" s="220"/>
      <c r="B993" s="221" t="s">
        <v>390</v>
      </c>
      <c r="C993" s="222"/>
      <c r="D993" s="347" t="s">
        <v>390</v>
      </c>
      <c r="E993" s="347"/>
      <c r="F993" s="348"/>
      <c r="G993" s="220"/>
      <c r="H993" s="223">
        <v>0</v>
      </c>
    </row>
    <row r="994" spans="1:8" ht="12.75">
      <c r="A994" s="115"/>
      <c r="B994" s="389" t="s">
        <v>420</v>
      </c>
      <c r="C994" s="92"/>
      <c r="D994" s="336" t="s">
        <v>335</v>
      </c>
      <c r="E994" s="337"/>
      <c r="F994" s="338"/>
      <c r="G994" s="115" t="s">
        <v>424</v>
      </c>
      <c r="H994" s="212">
        <v>3.8</v>
      </c>
    </row>
    <row r="995" spans="1:8" ht="12.75">
      <c r="A995" s="208"/>
      <c r="B995" s="390"/>
      <c r="C995" s="113"/>
      <c r="D995" s="336" t="s">
        <v>90</v>
      </c>
      <c r="E995" s="337"/>
      <c r="F995" s="338"/>
      <c r="G995" s="208" t="s">
        <v>424</v>
      </c>
      <c r="H995" s="211">
        <v>2.3</v>
      </c>
    </row>
    <row r="996" spans="1:8" ht="12.75">
      <c r="A996" s="208"/>
      <c r="B996" s="390"/>
      <c r="C996" s="113"/>
      <c r="D996" s="336" t="s">
        <v>426</v>
      </c>
      <c r="E996" s="337"/>
      <c r="F996" s="338"/>
      <c r="G996" s="208" t="s">
        <v>424</v>
      </c>
      <c r="H996" s="211">
        <v>5.3</v>
      </c>
    </row>
    <row r="997" spans="1:8" ht="12.75">
      <c r="A997" s="208"/>
      <c r="B997" s="390"/>
      <c r="C997" s="113"/>
      <c r="D997" s="349" t="s">
        <v>502</v>
      </c>
      <c r="E997" s="350"/>
      <c r="F997" s="351"/>
      <c r="G997" s="208"/>
      <c r="H997" s="211"/>
    </row>
    <row r="998" spans="1:8" ht="12.75">
      <c r="A998" s="208"/>
      <c r="B998" s="390"/>
      <c r="C998" s="113"/>
      <c r="D998" s="349" t="s">
        <v>503</v>
      </c>
      <c r="E998" s="350"/>
      <c r="F998" s="351"/>
      <c r="G998" s="208"/>
      <c r="H998" s="211"/>
    </row>
    <row r="999" spans="1:8" ht="12.75">
      <c r="A999" s="115"/>
      <c r="B999" s="391"/>
      <c r="C999" s="91"/>
      <c r="D999" s="336"/>
      <c r="E999" s="337"/>
      <c r="F999" s="338"/>
      <c r="G999" s="208"/>
      <c r="H999" s="212"/>
    </row>
    <row r="1000" spans="1:8" ht="12.75">
      <c r="A1000" s="220"/>
      <c r="B1000" s="221" t="s">
        <v>390</v>
      </c>
      <c r="C1000" s="222"/>
      <c r="D1000" s="347" t="s">
        <v>390</v>
      </c>
      <c r="E1000" s="347"/>
      <c r="F1000" s="348"/>
      <c r="G1000" s="220"/>
      <c r="H1000" s="223">
        <v>35.6</v>
      </c>
    </row>
    <row r="1001" spans="1:8" ht="12.75">
      <c r="A1001" s="115"/>
      <c r="B1001" s="389" t="s">
        <v>421</v>
      </c>
      <c r="C1001" s="92"/>
      <c r="D1001" s="336" t="s">
        <v>457</v>
      </c>
      <c r="E1001" s="337"/>
      <c r="F1001" s="338"/>
      <c r="G1001" s="115" t="s">
        <v>424</v>
      </c>
      <c r="H1001" s="212">
        <v>21.1</v>
      </c>
    </row>
    <row r="1002" spans="1:8" ht="12.75">
      <c r="A1002" s="208"/>
      <c r="B1002" s="390"/>
      <c r="C1002" s="113"/>
      <c r="D1002" s="336" t="s">
        <v>335</v>
      </c>
      <c r="E1002" s="337"/>
      <c r="F1002" s="338"/>
      <c r="G1002" s="208" t="s">
        <v>435</v>
      </c>
      <c r="H1002" s="211">
        <v>1</v>
      </c>
    </row>
    <row r="1003" spans="1:8" ht="12.75">
      <c r="A1003" s="208"/>
      <c r="B1003" s="390"/>
      <c r="C1003" s="113"/>
      <c r="D1003" s="336"/>
      <c r="E1003" s="337"/>
      <c r="F1003" s="338"/>
      <c r="G1003" s="208"/>
      <c r="H1003" s="211"/>
    </row>
    <row r="1004" spans="1:8" ht="12.75">
      <c r="A1004" s="208"/>
      <c r="B1004" s="390"/>
      <c r="C1004" s="113"/>
      <c r="D1004" s="349"/>
      <c r="E1004" s="350"/>
      <c r="F1004" s="351"/>
      <c r="G1004" s="208"/>
      <c r="H1004" s="211"/>
    </row>
    <row r="1005" spans="1:8" ht="12.75">
      <c r="A1005" s="208"/>
      <c r="B1005" s="390"/>
      <c r="C1005" s="113"/>
      <c r="D1005" s="349"/>
      <c r="E1005" s="350"/>
      <c r="F1005" s="351"/>
      <c r="G1005" s="208"/>
      <c r="H1005" s="211"/>
    </row>
    <row r="1006" spans="1:8" ht="12.75">
      <c r="A1006" s="115"/>
      <c r="B1006" s="391"/>
      <c r="C1006" s="91"/>
      <c r="D1006" s="349"/>
      <c r="E1006" s="350"/>
      <c r="F1006" s="351"/>
      <c r="G1006" s="208"/>
      <c r="H1006" s="212"/>
    </row>
    <row r="1007" spans="1:8" ht="12.75">
      <c r="A1007" s="220"/>
      <c r="B1007" s="221" t="s">
        <v>390</v>
      </c>
      <c r="C1007" s="222"/>
      <c r="D1007" s="347" t="s">
        <v>390</v>
      </c>
      <c r="E1007" s="347"/>
      <c r="F1007" s="348"/>
      <c r="G1007" s="220"/>
      <c r="H1007" s="223">
        <v>22.4</v>
      </c>
    </row>
    <row r="1008" spans="1:8" ht="12.75">
      <c r="A1008" s="115"/>
      <c r="B1008" s="389" t="s">
        <v>422</v>
      </c>
      <c r="C1008" s="92"/>
      <c r="D1008" s="336" t="s">
        <v>335</v>
      </c>
      <c r="E1008" s="337"/>
      <c r="F1008" s="338"/>
      <c r="G1008" s="115" t="s">
        <v>424</v>
      </c>
      <c r="H1008" s="212">
        <v>8.7</v>
      </c>
    </row>
    <row r="1009" spans="1:8" ht="12.75">
      <c r="A1009" s="208"/>
      <c r="B1009" s="390"/>
      <c r="C1009" s="113"/>
      <c r="D1009" s="336" t="s">
        <v>90</v>
      </c>
      <c r="E1009" s="337"/>
      <c r="F1009" s="338"/>
      <c r="G1009" s="208" t="s">
        <v>424</v>
      </c>
      <c r="H1009" s="211">
        <v>6.6</v>
      </c>
    </row>
    <row r="1010" spans="1:8" ht="12.75">
      <c r="A1010" s="208"/>
      <c r="B1010" s="390"/>
      <c r="C1010" s="113"/>
      <c r="D1010" s="336" t="s">
        <v>470</v>
      </c>
      <c r="E1010" s="337"/>
      <c r="F1010" s="338"/>
      <c r="G1010" s="208" t="s">
        <v>424</v>
      </c>
      <c r="H1010" s="211">
        <v>9.7</v>
      </c>
    </row>
    <row r="1011" spans="1:8" ht="12.75">
      <c r="A1011" s="208"/>
      <c r="B1011" s="390"/>
      <c r="C1011" s="113"/>
      <c r="D1011" s="349" t="s">
        <v>504</v>
      </c>
      <c r="E1011" s="350"/>
      <c r="F1011" s="351"/>
      <c r="G1011" s="208"/>
      <c r="H1011" s="211"/>
    </row>
    <row r="1012" spans="1:8" ht="12.75">
      <c r="A1012" s="208"/>
      <c r="B1012" s="390"/>
      <c r="C1012" s="113"/>
      <c r="D1012" s="349"/>
      <c r="E1012" s="350"/>
      <c r="F1012" s="351"/>
      <c r="G1012" s="208"/>
      <c r="H1012" s="211"/>
    </row>
    <row r="1013" spans="1:8" ht="12.75">
      <c r="A1013" s="115"/>
      <c r="B1013" s="391"/>
      <c r="C1013" s="91"/>
      <c r="D1013" s="349"/>
      <c r="E1013" s="350"/>
      <c r="F1013" s="351"/>
      <c r="G1013" s="208"/>
      <c r="H1013" s="212"/>
    </row>
    <row r="1014" spans="1:9" ht="12.75">
      <c r="A1014" s="220"/>
      <c r="B1014" s="221" t="s">
        <v>390</v>
      </c>
      <c r="C1014" s="222"/>
      <c r="D1014" s="347" t="s">
        <v>390</v>
      </c>
      <c r="E1014" s="347"/>
      <c r="F1014" s="348"/>
      <c r="G1014" s="220"/>
      <c r="H1014" s="223">
        <v>65.5</v>
      </c>
      <c r="I1014" s="301">
        <f>H1008+H1009+H1010</f>
        <v>25</v>
      </c>
    </row>
    <row r="1015" spans="1:8" ht="12.75">
      <c r="A1015" s="115"/>
      <c r="B1015" s="389" t="s">
        <v>423</v>
      </c>
      <c r="C1015" s="92"/>
      <c r="D1015" s="336"/>
      <c r="E1015" s="337"/>
      <c r="F1015" s="338"/>
      <c r="G1015" s="115"/>
      <c r="H1015" s="212"/>
    </row>
    <row r="1016" spans="1:8" ht="12.75">
      <c r="A1016" s="208"/>
      <c r="B1016" s="390"/>
      <c r="C1016" s="113"/>
      <c r="D1016" s="336"/>
      <c r="E1016" s="337"/>
      <c r="F1016" s="338"/>
      <c r="G1016" s="208"/>
      <c r="H1016" s="211"/>
    </row>
    <row r="1017" spans="1:8" ht="12.75">
      <c r="A1017" s="208"/>
      <c r="B1017" s="390"/>
      <c r="C1017" s="113"/>
      <c r="D1017" s="336"/>
      <c r="E1017" s="337"/>
      <c r="F1017" s="338"/>
      <c r="G1017" s="208"/>
      <c r="H1017" s="211"/>
    </row>
    <row r="1018" spans="1:8" ht="12.75">
      <c r="A1018" s="208"/>
      <c r="B1018" s="390"/>
      <c r="C1018" s="113"/>
      <c r="D1018" s="349"/>
      <c r="E1018" s="350"/>
      <c r="F1018" s="351"/>
      <c r="G1018" s="208"/>
      <c r="H1018" s="211"/>
    </row>
    <row r="1019" spans="1:8" ht="12.75">
      <c r="A1019" s="208"/>
      <c r="B1019" s="390"/>
      <c r="C1019" s="113"/>
      <c r="D1019" s="349"/>
      <c r="E1019" s="350"/>
      <c r="F1019" s="351"/>
      <c r="G1019" s="208"/>
      <c r="H1019" s="211"/>
    </row>
    <row r="1020" spans="1:8" ht="12.75">
      <c r="A1020" s="115"/>
      <c r="B1020" s="391"/>
      <c r="C1020" s="91"/>
      <c r="D1020" s="336"/>
      <c r="E1020" s="337"/>
      <c r="F1020" s="338"/>
      <c r="G1020" s="208"/>
      <c r="H1020" s="212"/>
    </row>
    <row r="1021" spans="1:8" ht="12.75">
      <c r="A1021" s="220"/>
      <c r="B1021" s="221" t="s">
        <v>390</v>
      </c>
      <c r="C1021" s="222"/>
      <c r="D1021" s="347" t="s">
        <v>390</v>
      </c>
      <c r="E1021" s="347"/>
      <c r="F1021" s="348"/>
      <c r="G1021" s="220"/>
      <c r="H1021" s="223">
        <v>0</v>
      </c>
    </row>
    <row r="1022" spans="1:8" ht="12.75">
      <c r="A1022" s="3"/>
      <c r="B1022" s="3" t="s">
        <v>368</v>
      </c>
      <c r="D1022" s="336"/>
      <c r="E1022" s="337"/>
      <c r="F1022" s="338"/>
      <c r="G1022" s="3"/>
      <c r="H1022" s="3">
        <v>5046.4</v>
      </c>
    </row>
  </sheetData>
  <mergeCells count="1300">
    <mergeCell ref="D789:F789"/>
    <mergeCell ref="D784:F784"/>
    <mergeCell ref="D787:F787"/>
    <mergeCell ref="D766:F766"/>
    <mergeCell ref="D780:F780"/>
    <mergeCell ref="D783:F783"/>
    <mergeCell ref="D786:F786"/>
    <mergeCell ref="D749:F749"/>
    <mergeCell ref="D757:F757"/>
    <mergeCell ref="D760:F760"/>
    <mergeCell ref="D763:F763"/>
    <mergeCell ref="D730:F730"/>
    <mergeCell ref="D733:F733"/>
    <mergeCell ref="D736:F736"/>
    <mergeCell ref="D739:F739"/>
    <mergeCell ref="D727:F727"/>
    <mergeCell ref="D717:F717"/>
    <mergeCell ref="D726:F726"/>
    <mergeCell ref="D723:F723"/>
    <mergeCell ref="D722:F722"/>
    <mergeCell ref="D719:F719"/>
    <mergeCell ref="D724:F724"/>
    <mergeCell ref="D713:F713"/>
    <mergeCell ref="D714:F714"/>
    <mergeCell ref="D721:F721"/>
    <mergeCell ref="D715:F715"/>
    <mergeCell ref="D718:F718"/>
    <mergeCell ref="D702:F702"/>
    <mergeCell ref="D705:F705"/>
    <mergeCell ref="D708:F708"/>
    <mergeCell ref="D712:F712"/>
    <mergeCell ref="D710:F710"/>
    <mergeCell ref="D711:F711"/>
    <mergeCell ref="D648:F648"/>
    <mergeCell ref="D651:F651"/>
    <mergeCell ref="D654:F654"/>
    <mergeCell ref="D660:F660"/>
    <mergeCell ref="D658:F658"/>
    <mergeCell ref="D655:F655"/>
    <mergeCell ref="D656:F656"/>
    <mergeCell ref="D657:F657"/>
    <mergeCell ref="D636:F636"/>
    <mergeCell ref="D639:F639"/>
    <mergeCell ref="D642:F642"/>
    <mergeCell ref="D645:F645"/>
    <mergeCell ref="D625:F625"/>
    <mergeCell ref="D628:F628"/>
    <mergeCell ref="D631:F631"/>
    <mergeCell ref="D633:F633"/>
    <mergeCell ref="D604:F604"/>
    <mergeCell ref="D607:F607"/>
    <mergeCell ref="D610:F610"/>
    <mergeCell ref="D613:F613"/>
    <mergeCell ref="D605:F605"/>
    <mergeCell ref="D606:F606"/>
    <mergeCell ref="D589:F589"/>
    <mergeCell ref="D592:F592"/>
    <mergeCell ref="D585:F585"/>
    <mergeCell ref="D591:F591"/>
    <mergeCell ref="D587:F587"/>
    <mergeCell ref="D571:F571"/>
    <mergeCell ref="D574:F574"/>
    <mergeCell ref="D570:F570"/>
    <mergeCell ref="D573:F573"/>
    <mergeCell ref="D553:F553"/>
    <mergeCell ref="D556:F556"/>
    <mergeCell ref="D559:F559"/>
    <mergeCell ref="D562:F562"/>
    <mergeCell ref="D558:F558"/>
    <mergeCell ref="D557:F557"/>
    <mergeCell ref="D554:F554"/>
    <mergeCell ref="D544:F544"/>
    <mergeCell ref="D547:F547"/>
    <mergeCell ref="D550:F550"/>
    <mergeCell ref="D545:F545"/>
    <mergeCell ref="D549:F549"/>
    <mergeCell ref="D517:F517"/>
    <mergeCell ref="D520:F520"/>
    <mergeCell ref="D523:F523"/>
    <mergeCell ref="D529:F529"/>
    <mergeCell ref="D522:F522"/>
    <mergeCell ref="D525:F525"/>
    <mergeCell ref="D528:F528"/>
    <mergeCell ref="D503:F503"/>
    <mergeCell ref="D506:F506"/>
    <mergeCell ref="D509:F509"/>
    <mergeCell ref="D514:F514"/>
    <mergeCell ref="D505:F505"/>
    <mergeCell ref="D508:F508"/>
    <mergeCell ref="D511:F511"/>
    <mergeCell ref="D510:F510"/>
    <mergeCell ref="D513:F513"/>
    <mergeCell ref="D507:F507"/>
    <mergeCell ref="D499:F499"/>
    <mergeCell ref="D492:F492"/>
    <mergeCell ref="D495:F495"/>
    <mergeCell ref="D502:F502"/>
    <mergeCell ref="D487:F487"/>
    <mergeCell ref="D490:F490"/>
    <mergeCell ref="D493:F493"/>
    <mergeCell ref="D496:F496"/>
    <mergeCell ref="D475:F475"/>
    <mergeCell ref="D478:F478"/>
    <mergeCell ref="D481:F481"/>
    <mergeCell ref="D484:F484"/>
    <mergeCell ref="D460:F460"/>
    <mergeCell ref="D463:F463"/>
    <mergeCell ref="D466:F466"/>
    <mergeCell ref="D469:F469"/>
    <mergeCell ref="D442:F442"/>
    <mergeCell ref="D445:F445"/>
    <mergeCell ref="D448:F448"/>
    <mergeCell ref="D451:F451"/>
    <mergeCell ref="D443:F443"/>
    <mergeCell ref="D446:F446"/>
    <mergeCell ref="D449:F449"/>
    <mergeCell ref="D444:F444"/>
    <mergeCell ref="D447:F447"/>
    <mergeCell ref="D450:F450"/>
    <mergeCell ref="D427:F427"/>
    <mergeCell ref="D430:F430"/>
    <mergeCell ref="D433:F433"/>
    <mergeCell ref="D432:F432"/>
    <mergeCell ref="D428:F428"/>
    <mergeCell ref="D431:F431"/>
    <mergeCell ref="D415:F415"/>
    <mergeCell ref="D418:F418"/>
    <mergeCell ref="D421:F421"/>
    <mergeCell ref="D424:F424"/>
    <mergeCell ref="D403:F403"/>
    <mergeCell ref="D406:F406"/>
    <mergeCell ref="D409:F409"/>
    <mergeCell ref="D412:F412"/>
    <mergeCell ref="D410:F410"/>
    <mergeCell ref="D391:F391"/>
    <mergeCell ref="D394:F394"/>
    <mergeCell ref="D397:F397"/>
    <mergeCell ref="D400:F400"/>
    <mergeCell ref="D367:F367"/>
    <mergeCell ref="D370:F370"/>
    <mergeCell ref="D373:F373"/>
    <mergeCell ref="D376:F376"/>
    <mergeCell ref="D372:F372"/>
    <mergeCell ref="D368:F368"/>
    <mergeCell ref="D371:F371"/>
    <mergeCell ref="D374:F374"/>
    <mergeCell ref="D375:F375"/>
    <mergeCell ref="D355:F355"/>
    <mergeCell ref="D358:F358"/>
    <mergeCell ref="D361:F361"/>
    <mergeCell ref="D364:F364"/>
    <mergeCell ref="D342:F342"/>
    <mergeCell ref="D345:F345"/>
    <mergeCell ref="D348:F348"/>
    <mergeCell ref="D351:F351"/>
    <mergeCell ref="D349:F349"/>
    <mergeCell ref="D329:F329"/>
    <mergeCell ref="D332:F332"/>
    <mergeCell ref="D336:F336"/>
    <mergeCell ref="D339:F339"/>
    <mergeCell ref="D334:F334"/>
    <mergeCell ref="D335:F335"/>
    <mergeCell ref="D337:F337"/>
    <mergeCell ref="D338:F338"/>
    <mergeCell ref="D321:F321"/>
    <mergeCell ref="D326:F326"/>
    <mergeCell ref="D319:F319"/>
    <mergeCell ref="D317:F317"/>
    <mergeCell ref="D311:F311"/>
    <mergeCell ref="D304:F304"/>
    <mergeCell ref="D314:F314"/>
    <mergeCell ref="D318:F318"/>
    <mergeCell ref="D316:F316"/>
    <mergeCell ref="D315:F315"/>
    <mergeCell ref="D307:F307"/>
    <mergeCell ref="D310:F310"/>
    <mergeCell ref="D308:F308"/>
    <mergeCell ref="D306:F306"/>
    <mergeCell ref="D290:F290"/>
    <mergeCell ref="D293:F293"/>
    <mergeCell ref="D296:F296"/>
    <mergeCell ref="D299:F299"/>
    <mergeCell ref="D291:F291"/>
    <mergeCell ref="D294:F294"/>
    <mergeCell ref="D297:F297"/>
    <mergeCell ref="D292:F292"/>
    <mergeCell ref="D295:F295"/>
    <mergeCell ref="D298:F298"/>
    <mergeCell ref="D278:F278"/>
    <mergeCell ref="D281:F281"/>
    <mergeCell ref="D284:F284"/>
    <mergeCell ref="D287:F287"/>
    <mergeCell ref="D286:F286"/>
    <mergeCell ref="D285:F285"/>
    <mergeCell ref="D279:F279"/>
    <mergeCell ref="D280:F280"/>
    <mergeCell ref="D272:F272"/>
    <mergeCell ref="D275:F275"/>
    <mergeCell ref="D265:F265"/>
    <mergeCell ref="D267:F267"/>
    <mergeCell ref="D266:F266"/>
    <mergeCell ref="D268:F268"/>
    <mergeCell ref="D271:F271"/>
    <mergeCell ref="D214:F214"/>
    <mergeCell ref="D217:F217"/>
    <mergeCell ref="D220:F220"/>
    <mergeCell ref="D223:F223"/>
    <mergeCell ref="D215:F215"/>
    <mergeCell ref="D216:F216"/>
    <mergeCell ref="D219:F219"/>
    <mergeCell ref="D222:F222"/>
    <mergeCell ref="D218:F218"/>
    <mergeCell ref="D221:F221"/>
    <mergeCell ref="D202:F202"/>
    <mergeCell ref="D205:F205"/>
    <mergeCell ref="D208:F208"/>
    <mergeCell ref="D211:F211"/>
    <mergeCell ref="D204:F204"/>
    <mergeCell ref="D207:F207"/>
    <mergeCell ref="D206:F206"/>
    <mergeCell ref="D209:F209"/>
    <mergeCell ref="D194:F194"/>
    <mergeCell ref="D197:F197"/>
    <mergeCell ref="D199:F199"/>
    <mergeCell ref="D198:F198"/>
    <mergeCell ref="D196:F196"/>
    <mergeCell ref="D195:F195"/>
    <mergeCell ref="D170:F170"/>
    <mergeCell ref="D173:F173"/>
    <mergeCell ref="D176:F176"/>
    <mergeCell ref="D169:F169"/>
    <mergeCell ref="D172:F172"/>
    <mergeCell ref="D171:F171"/>
    <mergeCell ref="D174:F174"/>
    <mergeCell ref="D161:F161"/>
    <mergeCell ref="D164:F164"/>
    <mergeCell ref="D163:F163"/>
    <mergeCell ref="D167:F167"/>
    <mergeCell ref="D150:F150"/>
    <mergeCell ref="D158:F158"/>
    <mergeCell ref="D152:F152"/>
    <mergeCell ref="D147:F147"/>
    <mergeCell ref="D130:F130"/>
    <mergeCell ref="D133:F133"/>
    <mergeCell ref="D136:F136"/>
    <mergeCell ref="D142:F142"/>
    <mergeCell ref="D132:F132"/>
    <mergeCell ref="D135:F135"/>
    <mergeCell ref="D139:F139"/>
    <mergeCell ref="D103:F103"/>
    <mergeCell ref="D106:F106"/>
    <mergeCell ref="D109:F109"/>
    <mergeCell ref="D101:F101"/>
    <mergeCell ref="D104:F104"/>
    <mergeCell ref="D105:F105"/>
    <mergeCell ref="D108:F108"/>
    <mergeCell ref="D85:F85"/>
    <mergeCell ref="D88:F88"/>
    <mergeCell ref="D91:F91"/>
    <mergeCell ref="D83:F83"/>
    <mergeCell ref="D86:F86"/>
    <mergeCell ref="D84:F84"/>
    <mergeCell ref="D69:F69"/>
    <mergeCell ref="D72:F72"/>
    <mergeCell ref="D79:F79"/>
    <mergeCell ref="D82:F82"/>
    <mergeCell ref="D78:F78"/>
    <mergeCell ref="D81:F81"/>
    <mergeCell ref="D77:F77"/>
    <mergeCell ref="D80:F80"/>
    <mergeCell ref="D45:F45"/>
    <mergeCell ref="D48:F48"/>
    <mergeCell ref="D51:F51"/>
    <mergeCell ref="D54:F54"/>
    <mergeCell ref="D46:F46"/>
    <mergeCell ref="D33:F33"/>
    <mergeCell ref="D36:F36"/>
    <mergeCell ref="D39:F39"/>
    <mergeCell ref="D42:F42"/>
    <mergeCell ref="D35:F35"/>
    <mergeCell ref="D38:F38"/>
    <mergeCell ref="D34:F34"/>
    <mergeCell ref="D37:F37"/>
    <mergeCell ref="D40:F40"/>
    <mergeCell ref="B1015:B1020"/>
    <mergeCell ref="D1013:F1013"/>
    <mergeCell ref="D1018:F1018"/>
    <mergeCell ref="D1014:F1014"/>
    <mergeCell ref="D1015:F1015"/>
    <mergeCell ref="D1016:F1016"/>
    <mergeCell ref="D1017:F1017"/>
    <mergeCell ref="D1020:F1020"/>
    <mergeCell ref="B1008:B1013"/>
    <mergeCell ref="D1012:F1012"/>
    <mergeCell ref="D1006:F1006"/>
    <mergeCell ref="D1011:F1011"/>
    <mergeCell ref="D1007:F1007"/>
    <mergeCell ref="D1008:F1008"/>
    <mergeCell ref="D1009:F1009"/>
    <mergeCell ref="D1010:F1010"/>
    <mergeCell ref="B1001:B1006"/>
    <mergeCell ref="D999:F999"/>
    <mergeCell ref="D1004:F1004"/>
    <mergeCell ref="D1000:F1000"/>
    <mergeCell ref="D1001:F1001"/>
    <mergeCell ref="D1002:F1002"/>
    <mergeCell ref="D1003:F1003"/>
    <mergeCell ref="D1005:F1005"/>
    <mergeCell ref="B994:B999"/>
    <mergeCell ref="D998:F998"/>
    <mergeCell ref="D992:F992"/>
    <mergeCell ref="D997:F997"/>
    <mergeCell ref="D993:F993"/>
    <mergeCell ref="D994:F994"/>
    <mergeCell ref="D995:F995"/>
    <mergeCell ref="D996:F996"/>
    <mergeCell ref="B987:B992"/>
    <mergeCell ref="D985:F985"/>
    <mergeCell ref="D990:F990"/>
    <mergeCell ref="D986:F986"/>
    <mergeCell ref="D987:F987"/>
    <mergeCell ref="D988:F988"/>
    <mergeCell ref="D989:F989"/>
    <mergeCell ref="D991:F991"/>
    <mergeCell ref="B980:B985"/>
    <mergeCell ref="D984:F984"/>
    <mergeCell ref="D978:F978"/>
    <mergeCell ref="D983:F983"/>
    <mergeCell ref="D979:F979"/>
    <mergeCell ref="D980:F980"/>
    <mergeCell ref="D981:F981"/>
    <mergeCell ref="D982:F982"/>
    <mergeCell ref="B973:B978"/>
    <mergeCell ref="D971:F971"/>
    <mergeCell ref="D976:F976"/>
    <mergeCell ref="D972:F972"/>
    <mergeCell ref="D974:F974"/>
    <mergeCell ref="D973:F973"/>
    <mergeCell ref="D975:F975"/>
    <mergeCell ref="D977:F977"/>
    <mergeCell ref="B966:B971"/>
    <mergeCell ref="D970:F970"/>
    <mergeCell ref="D969:F969"/>
    <mergeCell ref="D965:F965"/>
    <mergeCell ref="D966:F966"/>
    <mergeCell ref="D967:F967"/>
    <mergeCell ref="D968:F968"/>
    <mergeCell ref="D951:F951"/>
    <mergeCell ref="D952:F952"/>
    <mergeCell ref="D953:F953"/>
    <mergeCell ref="D954:F954"/>
    <mergeCell ref="B945:B950"/>
    <mergeCell ref="D943:F943"/>
    <mergeCell ref="D948:F948"/>
    <mergeCell ref="D945:F945"/>
    <mergeCell ref="D946:F946"/>
    <mergeCell ref="D947:F947"/>
    <mergeCell ref="D949:F949"/>
    <mergeCell ref="D950:F950"/>
    <mergeCell ref="B938:B943"/>
    <mergeCell ref="D942:F942"/>
    <mergeCell ref="D936:F936"/>
    <mergeCell ref="D941:F941"/>
    <mergeCell ref="D937:F937"/>
    <mergeCell ref="D938:F938"/>
    <mergeCell ref="D939:F939"/>
    <mergeCell ref="D940:F940"/>
    <mergeCell ref="B931:B936"/>
    <mergeCell ref="D929:F929"/>
    <mergeCell ref="D934:F934"/>
    <mergeCell ref="D930:F930"/>
    <mergeCell ref="D931:F931"/>
    <mergeCell ref="D932:F932"/>
    <mergeCell ref="D933:F933"/>
    <mergeCell ref="D935:F935"/>
    <mergeCell ref="B924:B929"/>
    <mergeCell ref="D928:F928"/>
    <mergeCell ref="D927:F927"/>
    <mergeCell ref="D923:F923"/>
    <mergeCell ref="D924:F924"/>
    <mergeCell ref="D925:F925"/>
    <mergeCell ref="D926:F926"/>
    <mergeCell ref="B917:B922"/>
    <mergeCell ref="D915:F915"/>
    <mergeCell ref="D920:F920"/>
    <mergeCell ref="D916:F916"/>
    <mergeCell ref="D917:F917"/>
    <mergeCell ref="D918:F918"/>
    <mergeCell ref="D919:F919"/>
    <mergeCell ref="D921:F921"/>
    <mergeCell ref="D922:F922"/>
    <mergeCell ref="D905:F905"/>
    <mergeCell ref="D911:F911"/>
    <mergeCell ref="D912:F912"/>
    <mergeCell ref="D914:F914"/>
    <mergeCell ref="D906:F906"/>
    <mergeCell ref="D907:F907"/>
    <mergeCell ref="D908:F908"/>
    <mergeCell ref="D909:F909"/>
    <mergeCell ref="D910:F910"/>
    <mergeCell ref="D944:F944"/>
    <mergeCell ref="D895:F895"/>
    <mergeCell ref="B898:B903"/>
    <mergeCell ref="D896:F896"/>
    <mergeCell ref="D901:F901"/>
    <mergeCell ref="D902:F902"/>
    <mergeCell ref="B905:B915"/>
    <mergeCell ref="D903:F903"/>
    <mergeCell ref="D913:F913"/>
    <mergeCell ref="D904:F904"/>
    <mergeCell ref="D956:F956"/>
    <mergeCell ref="B959:B964"/>
    <mergeCell ref="D957:F957"/>
    <mergeCell ref="D962:F962"/>
    <mergeCell ref="B952:B957"/>
    <mergeCell ref="D955:F955"/>
    <mergeCell ref="D963:F963"/>
    <mergeCell ref="D960:F960"/>
    <mergeCell ref="D961:F961"/>
    <mergeCell ref="D964:F964"/>
    <mergeCell ref="B890:B895"/>
    <mergeCell ref="D888:F888"/>
    <mergeCell ref="D893:F893"/>
    <mergeCell ref="D889:F889"/>
    <mergeCell ref="D890:F890"/>
    <mergeCell ref="D891:F891"/>
    <mergeCell ref="D892:F892"/>
    <mergeCell ref="D894:F894"/>
    <mergeCell ref="B883:B888"/>
    <mergeCell ref="D887:F887"/>
    <mergeCell ref="D881:F881"/>
    <mergeCell ref="D886:F886"/>
    <mergeCell ref="D882:F882"/>
    <mergeCell ref="D883:F883"/>
    <mergeCell ref="D884:F884"/>
    <mergeCell ref="D885:F885"/>
    <mergeCell ref="D872:F872"/>
    <mergeCell ref="D873:F873"/>
    <mergeCell ref="B876:B881"/>
    <mergeCell ref="D874:F874"/>
    <mergeCell ref="D879:F879"/>
    <mergeCell ref="D875:F875"/>
    <mergeCell ref="D876:F876"/>
    <mergeCell ref="D877:F877"/>
    <mergeCell ref="D878:F878"/>
    <mergeCell ref="D880:F880"/>
    <mergeCell ref="B848:B853"/>
    <mergeCell ref="B855:B860"/>
    <mergeCell ref="B862:B867"/>
    <mergeCell ref="B869:B874"/>
    <mergeCell ref="B820:B825"/>
    <mergeCell ref="B827:B832"/>
    <mergeCell ref="B834:B839"/>
    <mergeCell ref="B841:B846"/>
    <mergeCell ref="B790:B797"/>
    <mergeCell ref="B799:B804"/>
    <mergeCell ref="B806:B811"/>
    <mergeCell ref="B813:B818"/>
    <mergeCell ref="D792:F792"/>
    <mergeCell ref="D859:F859"/>
    <mergeCell ref="D860:F860"/>
    <mergeCell ref="D865:F865"/>
    <mergeCell ref="D855:F855"/>
    <mergeCell ref="D856:F856"/>
    <mergeCell ref="D857:F857"/>
    <mergeCell ref="D837:F837"/>
    <mergeCell ref="D838:F838"/>
    <mergeCell ref="D833:F833"/>
    <mergeCell ref="D790:F790"/>
    <mergeCell ref="D791:F791"/>
    <mergeCell ref="D788:F788"/>
    <mergeCell ref="D867:F867"/>
    <mergeCell ref="D866:F866"/>
    <mergeCell ref="D839:F839"/>
    <mergeCell ref="D844:F844"/>
    <mergeCell ref="D845:F845"/>
    <mergeCell ref="D846:F846"/>
    <mergeCell ref="D841:F841"/>
    <mergeCell ref="D832:F832"/>
    <mergeCell ref="D842:F842"/>
    <mergeCell ref="D843:F843"/>
    <mergeCell ref="D840:F840"/>
    <mergeCell ref="D834:F834"/>
    <mergeCell ref="D835:F835"/>
    <mergeCell ref="D836:F836"/>
    <mergeCell ref="D811:F811"/>
    <mergeCell ref="D816:F816"/>
    <mergeCell ref="D817:F817"/>
    <mergeCell ref="D818:F818"/>
    <mergeCell ref="D812:F812"/>
    <mergeCell ref="D813:F813"/>
    <mergeCell ref="D814:F814"/>
    <mergeCell ref="D815:F815"/>
    <mergeCell ref="D803:F803"/>
    <mergeCell ref="D804:F804"/>
    <mergeCell ref="D809:F809"/>
    <mergeCell ref="D810:F810"/>
    <mergeCell ref="D805:F805"/>
    <mergeCell ref="D806:F806"/>
    <mergeCell ref="D807:F807"/>
    <mergeCell ref="D808:F808"/>
    <mergeCell ref="D793:F793"/>
    <mergeCell ref="D796:F796"/>
    <mergeCell ref="D797:F797"/>
    <mergeCell ref="D802:F802"/>
    <mergeCell ref="D798:F798"/>
    <mergeCell ref="D799:F799"/>
    <mergeCell ref="D800:F800"/>
    <mergeCell ref="D801:F801"/>
    <mergeCell ref="D794:F794"/>
    <mergeCell ref="D795:F795"/>
    <mergeCell ref="D668:F668"/>
    <mergeCell ref="D671:F671"/>
    <mergeCell ref="D678:F678"/>
    <mergeCell ref="D683:F683"/>
    <mergeCell ref="D669:F669"/>
    <mergeCell ref="D674:F674"/>
    <mergeCell ref="D676:F676"/>
    <mergeCell ref="D675:F675"/>
    <mergeCell ref="D670:F670"/>
    <mergeCell ref="D673:F673"/>
    <mergeCell ref="B685:B686"/>
    <mergeCell ref="B697:B698"/>
    <mergeCell ref="D686:F686"/>
    <mergeCell ref="D689:F689"/>
    <mergeCell ref="D696:F696"/>
    <mergeCell ref="B688:B689"/>
    <mergeCell ref="D697:F697"/>
    <mergeCell ref="B716:B717"/>
    <mergeCell ref="B725:B726"/>
    <mergeCell ref="B719:B720"/>
    <mergeCell ref="D695:F695"/>
    <mergeCell ref="D720:F720"/>
    <mergeCell ref="D701:F701"/>
    <mergeCell ref="D709:F709"/>
    <mergeCell ref="D704:F704"/>
    <mergeCell ref="B694:B695"/>
    <mergeCell ref="B722:B723"/>
    <mergeCell ref="B700:B701"/>
    <mergeCell ref="B706:B707"/>
    <mergeCell ref="B691:B692"/>
    <mergeCell ref="D688:F688"/>
    <mergeCell ref="D700:F700"/>
    <mergeCell ref="D691:F691"/>
    <mergeCell ref="B703:B704"/>
    <mergeCell ref="D703:F703"/>
    <mergeCell ref="D692:F692"/>
    <mergeCell ref="D690:F690"/>
    <mergeCell ref="D707:F707"/>
    <mergeCell ref="D706:F706"/>
    <mergeCell ref="D679:F679"/>
    <mergeCell ref="D681:F681"/>
    <mergeCell ref="D684:F684"/>
    <mergeCell ref="D687:F687"/>
    <mergeCell ref="D680:F680"/>
    <mergeCell ref="D682:F682"/>
    <mergeCell ref="D693:F693"/>
    <mergeCell ref="D699:F699"/>
    <mergeCell ref="B64:B65"/>
    <mergeCell ref="B180:B181"/>
    <mergeCell ref="D210:F210"/>
    <mergeCell ref="B131:C132"/>
    <mergeCell ref="D138:F138"/>
    <mergeCell ref="D141:F141"/>
    <mergeCell ref="D128:F128"/>
    <mergeCell ref="B122:C123"/>
    <mergeCell ref="D123:F123"/>
    <mergeCell ref="D66:F66"/>
    <mergeCell ref="B49:B50"/>
    <mergeCell ref="B55:B56"/>
    <mergeCell ref="B58:B59"/>
    <mergeCell ref="B61:B62"/>
    <mergeCell ref="B146:B147"/>
    <mergeCell ref="B128:C129"/>
    <mergeCell ref="B183:B184"/>
    <mergeCell ref="B186:B187"/>
    <mergeCell ref="B137:C138"/>
    <mergeCell ref="B140:C141"/>
    <mergeCell ref="B143:B144"/>
    <mergeCell ref="B149:B150"/>
    <mergeCell ref="B153:B154"/>
    <mergeCell ref="B156:B157"/>
    <mergeCell ref="D193:F193"/>
    <mergeCell ref="D156:F156"/>
    <mergeCell ref="D146:F146"/>
    <mergeCell ref="D177:F177"/>
    <mergeCell ref="D165:F165"/>
    <mergeCell ref="D162:F162"/>
    <mergeCell ref="D157:F157"/>
    <mergeCell ref="D159:F159"/>
    <mergeCell ref="D166:F166"/>
    <mergeCell ref="D160:F160"/>
    <mergeCell ref="B189:B190"/>
    <mergeCell ref="B192:C193"/>
    <mergeCell ref="B162:B163"/>
    <mergeCell ref="B165:B166"/>
    <mergeCell ref="B177:B178"/>
    <mergeCell ref="B212:B213"/>
    <mergeCell ref="D168:F168"/>
    <mergeCell ref="B198:C198"/>
    <mergeCell ref="D200:F200"/>
    <mergeCell ref="D203:F203"/>
    <mergeCell ref="D201:F201"/>
    <mergeCell ref="D213:F213"/>
    <mergeCell ref="D179:F179"/>
    <mergeCell ref="B168:B169"/>
    <mergeCell ref="B171:B172"/>
    <mergeCell ref="B195:C196"/>
    <mergeCell ref="B200:C201"/>
    <mergeCell ref="B203:C204"/>
    <mergeCell ref="B206:C207"/>
    <mergeCell ref="B215:C216"/>
    <mergeCell ref="B218:C219"/>
    <mergeCell ref="D301:F301"/>
    <mergeCell ref="B337:B338"/>
    <mergeCell ref="D237:F237"/>
    <mergeCell ref="D240:F240"/>
    <mergeCell ref="D243:F243"/>
    <mergeCell ref="B221:C222"/>
    <mergeCell ref="B224:C225"/>
    <mergeCell ref="B229:B230"/>
    <mergeCell ref="B209:C210"/>
    <mergeCell ref="B349:B350"/>
    <mergeCell ref="D346:F346"/>
    <mergeCell ref="D330:F330"/>
    <mergeCell ref="B330:C331"/>
    <mergeCell ref="B333:B335"/>
    <mergeCell ref="D331:F331"/>
    <mergeCell ref="D333:F333"/>
    <mergeCell ref="D274:F274"/>
    <mergeCell ref="D261:F261"/>
    <mergeCell ref="D114:F114"/>
    <mergeCell ref="D117:F117"/>
    <mergeCell ref="D120:F120"/>
    <mergeCell ref="D129:F129"/>
    <mergeCell ref="D115:F115"/>
    <mergeCell ref="D118:F118"/>
    <mergeCell ref="D121:F121"/>
    <mergeCell ref="D124:F124"/>
    <mergeCell ref="D127:F127"/>
    <mergeCell ref="D245:F245"/>
    <mergeCell ref="D244:F244"/>
    <mergeCell ref="D238:F238"/>
    <mergeCell ref="D241:F241"/>
    <mergeCell ref="D263:F263"/>
    <mergeCell ref="D264:F264"/>
    <mergeCell ref="D269:F269"/>
    <mergeCell ref="D246:F246"/>
    <mergeCell ref="D249:F249"/>
    <mergeCell ref="D252:F252"/>
    <mergeCell ref="D255:F255"/>
    <mergeCell ref="D258:F258"/>
    <mergeCell ref="D257:F257"/>
    <mergeCell ref="D254:F254"/>
    <mergeCell ref="B488:B489"/>
    <mergeCell ref="B265:C268"/>
    <mergeCell ref="B270:B271"/>
    <mergeCell ref="B273:B274"/>
    <mergeCell ref="B340:B341"/>
    <mergeCell ref="B343:B344"/>
    <mergeCell ref="B346:B347"/>
    <mergeCell ref="B285:C286"/>
    <mergeCell ref="B279:C280"/>
    <mergeCell ref="B294:B295"/>
    <mergeCell ref="D530:F530"/>
    <mergeCell ref="B491:B492"/>
    <mergeCell ref="D360:F360"/>
    <mergeCell ref="D363:F363"/>
    <mergeCell ref="D366:F366"/>
    <mergeCell ref="D369:F369"/>
    <mergeCell ref="D395:F395"/>
    <mergeCell ref="B359:C360"/>
    <mergeCell ref="B362:C363"/>
    <mergeCell ref="B365:C366"/>
    <mergeCell ref="D566:F566"/>
    <mergeCell ref="D569:F569"/>
    <mergeCell ref="D567:F567"/>
    <mergeCell ref="D560:F560"/>
    <mergeCell ref="D561:F561"/>
    <mergeCell ref="D564:F564"/>
    <mergeCell ref="D563:F563"/>
    <mergeCell ref="D565:F565"/>
    <mergeCell ref="D568:F568"/>
    <mergeCell ref="B515:B516"/>
    <mergeCell ref="B518:B519"/>
    <mergeCell ref="B560:B561"/>
    <mergeCell ref="B539:B540"/>
    <mergeCell ref="B542:B543"/>
    <mergeCell ref="B551:B552"/>
    <mergeCell ref="B557:B558"/>
    <mergeCell ref="B548:B549"/>
    <mergeCell ref="B545:B546"/>
    <mergeCell ref="B530:B531"/>
    <mergeCell ref="B232:B233"/>
    <mergeCell ref="B241:B242"/>
    <mergeCell ref="B244:B245"/>
    <mergeCell ref="B247:B248"/>
    <mergeCell ref="B235:B236"/>
    <mergeCell ref="B238:B239"/>
    <mergeCell ref="D111:F111"/>
    <mergeCell ref="D137:F137"/>
    <mergeCell ref="D134:F134"/>
    <mergeCell ref="D113:F113"/>
    <mergeCell ref="D122:F122"/>
    <mergeCell ref="D125:F125"/>
    <mergeCell ref="D131:F131"/>
    <mergeCell ref="D126:F126"/>
    <mergeCell ref="D116:F116"/>
    <mergeCell ref="D119:F119"/>
    <mergeCell ref="D99:F99"/>
    <mergeCell ref="D97:F97"/>
    <mergeCell ref="D98:F98"/>
    <mergeCell ref="D102:F102"/>
    <mergeCell ref="D100:F100"/>
    <mergeCell ref="D647:F647"/>
    <mergeCell ref="B667:B668"/>
    <mergeCell ref="B89:C90"/>
    <mergeCell ref="D90:F90"/>
    <mergeCell ref="D93:F93"/>
    <mergeCell ref="D96:F96"/>
    <mergeCell ref="D94:F94"/>
    <mergeCell ref="D112:F112"/>
    <mergeCell ref="D89:F89"/>
    <mergeCell ref="D92:F92"/>
    <mergeCell ref="B652:B653"/>
    <mergeCell ref="B655:B656"/>
    <mergeCell ref="B661:B662"/>
    <mergeCell ref="B677:B678"/>
    <mergeCell ref="B682:B683"/>
    <mergeCell ref="B670:B671"/>
    <mergeCell ref="B503:B504"/>
    <mergeCell ref="B575:B576"/>
    <mergeCell ref="B506:B507"/>
    <mergeCell ref="B509:B510"/>
    <mergeCell ref="B512:B513"/>
    <mergeCell ref="B527:B528"/>
    <mergeCell ref="B533:B534"/>
    <mergeCell ref="B521:B522"/>
    <mergeCell ref="B554:B555"/>
    <mergeCell ref="B536:B537"/>
    <mergeCell ref="B83:B84"/>
    <mergeCell ref="D667:F667"/>
    <mergeCell ref="B658:B659"/>
    <mergeCell ref="B174:B175"/>
    <mergeCell ref="D87:F87"/>
    <mergeCell ref="D110:F110"/>
    <mergeCell ref="D143:F143"/>
    <mergeCell ref="B276:B277"/>
    <mergeCell ref="B282:C283"/>
    <mergeCell ref="B250:B251"/>
    <mergeCell ref="B253:B254"/>
    <mergeCell ref="B256:B257"/>
    <mergeCell ref="B259:B260"/>
    <mergeCell ref="B262:B263"/>
    <mergeCell ref="D65:F65"/>
    <mergeCell ref="D52:F52"/>
    <mergeCell ref="D55:F55"/>
    <mergeCell ref="D61:F61"/>
    <mergeCell ref="D64:F64"/>
    <mergeCell ref="D62:F62"/>
    <mergeCell ref="D57:F57"/>
    <mergeCell ref="D60:F60"/>
    <mergeCell ref="D63:F63"/>
    <mergeCell ref="B10:C10"/>
    <mergeCell ref="B37:B38"/>
    <mergeCell ref="B19:B20"/>
    <mergeCell ref="B52:B53"/>
    <mergeCell ref="B13:B14"/>
    <mergeCell ref="B40:B41"/>
    <mergeCell ref="B43:B44"/>
    <mergeCell ref="B34:B35"/>
    <mergeCell ref="B16:B17"/>
    <mergeCell ref="B46:B47"/>
    <mergeCell ref="B22:B23"/>
    <mergeCell ref="D71:F71"/>
    <mergeCell ref="D47:F47"/>
    <mergeCell ref="D49:F49"/>
    <mergeCell ref="D58:F58"/>
    <mergeCell ref="D70:F70"/>
    <mergeCell ref="D67:F67"/>
    <mergeCell ref="D53:F53"/>
    <mergeCell ref="D56:F56"/>
    <mergeCell ref="D59:F59"/>
    <mergeCell ref="B297:B298"/>
    <mergeCell ref="D41:F41"/>
    <mergeCell ref="D44:F44"/>
    <mergeCell ref="D74:F74"/>
    <mergeCell ref="D76:F76"/>
    <mergeCell ref="D75:F75"/>
    <mergeCell ref="D73:F73"/>
    <mergeCell ref="D50:F50"/>
    <mergeCell ref="D68:F68"/>
    <mergeCell ref="D250:F250"/>
    <mergeCell ref="B322:B325"/>
    <mergeCell ref="B300:B301"/>
    <mergeCell ref="B303:B304"/>
    <mergeCell ref="B309:B310"/>
    <mergeCell ref="B306:B307"/>
    <mergeCell ref="B315:C317"/>
    <mergeCell ref="B319:B320"/>
    <mergeCell ref="B312:B313"/>
    <mergeCell ref="B25:B26"/>
    <mergeCell ref="B28:B29"/>
    <mergeCell ref="B31:B32"/>
    <mergeCell ref="D26:F26"/>
    <mergeCell ref="D29:F29"/>
    <mergeCell ref="D32:F32"/>
    <mergeCell ref="D27:F27"/>
    <mergeCell ref="D30:F30"/>
    <mergeCell ref="D25:F25"/>
    <mergeCell ref="D28:F28"/>
    <mergeCell ref="D31:F31"/>
    <mergeCell ref="D21:F21"/>
    <mergeCell ref="D24:F24"/>
    <mergeCell ref="D23:F23"/>
    <mergeCell ref="D10:F11"/>
    <mergeCell ref="D13:F13"/>
    <mergeCell ref="D16:F16"/>
    <mergeCell ref="D20:F20"/>
    <mergeCell ref="D12:F12"/>
    <mergeCell ref="D14:F14"/>
    <mergeCell ref="D17:F17"/>
    <mergeCell ref="D19:F19"/>
    <mergeCell ref="D15:F15"/>
    <mergeCell ref="D18:F18"/>
    <mergeCell ref="D302:F302"/>
    <mergeCell ref="D305:F305"/>
    <mergeCell ref="D225:F225"/>
    <mergeCell ref="D233:F233"/>
    <mergeCell ref="D236:F236"/>
    <mergeCell ref="D276:F276"/>
    <mergeCell ref="D227:F227"/>
    <mergeCell ref="D229:F229"/>
    <mergeCell ref="D256:F256"/>
    <mergeCell ref="D260:F260"/>
    <mergeCell ref="B356:B357"/>
    <mergeCell ref="D277:F277"/>
    <mergeCell ref="D283:F283"/>
    <mergeCell ref="D282:F282"/>
    <mergeCell ref="D352:F352"/>
    <mergeCell ref="D353:F353"/>
    <mergeCell ref="D322:F322"/>
    <mergeCell ref="D313:F313"/>
    <mergeCell ref="D289:F289"/>
    <mergeCell ref="D300:F300"/>
    <mergeCell ref="D365:F365"/>
    <mergeCell ref="D327:F327"/>
    <mergeCell ref="D320:F320"/>
    <mergeCell ref="D325:F325"/>
    <mergeCell ref="D328:F328"/>
    <mergeCell ref="D340:F340"/>
    <mergeCell ref="D341:F341"/>
    <mergeCell ref="D343:F343"/>
    <mergeCell ref="D323:F323"/>
    <mergeCell ref="D362:F362"/>
    <mergeCell ref="B67:B68"/>
    <mergeCell ref="B70:B71"/>
    <mergeCell ref="B73:C75"/>
    <mergeCell ref="B80:C81"/>
    <mergeCell ref="B77:C78"/>
    <mergeCell ref="B581:B582"/>
    <mergeCell ref="B584:B585"/>
    <mergeCell ref="B86:C87"/>
    <mergeCell ref="B92:C93"/>
    <mergeCell ref="B95:C96"/>
    <mergeCell ref="B98:C99"/>
    <mergeCell ref="B101:C102"/>
    <mergeCell ref="B104:C105"/>
    <mergeCell ref="B524:B525"/>
    <mergeCell ref="B107:C108"/>
    <mergeCell ref="B110:C111"/>
    <mergeCell ref="D175:F175"/>
    <mergeCell ref="D359:F359"/>
    <mergeCell ref="D356:F356"/>
    <mergeCell ref="B113:C114"/>
    <mergeCell ref="B116:B117"/>
    <mergeCell ref="B119:B120"/>
    <mergeCell ref="B125:C126"/>
    <mergeCell ref="B134:C135"/>
    <mergeCell ref="B159:B160"/>
    <mergeCell ref="B288:C289"/>
    <mergeCell ref="B291:B292"/>
    <mergeCell ref="B327:B328"/>
    <mergeCell ref="B386:B387"/>
    <mergeCell ref="B380:B381"/>
    <mergeCell ref="B368:B369"/>
    <mergeCell ref="B371:C372"/>
    <mergeCell ref="B374:C375"/>
    <mergeCell ref="B377:C378"/>
    <mergeCell ref="B353:B354"/>
    <mergeCell ref="B392:B393"/>
    <mergeCell ref="D383:F383"/>
    <mergeCell ref="D386:F386"/>
    <mergeCell ref="D389:F389"/>
    <mergeCell ref="B389:B390"/>
    <mergeCell ref="B383:B384"/>
    <mergeCell ref="D384:F384"/>
    <mergeCell ref="D387:F387"/>
    <mergeCell ref="D385:F385"/>
    <mergeCell ref="D388:F388"/>
    <mergeCell ref="D377:F377"/>
    <mergeCell ref="D380:F380"/>
    <mergeCell ref="D379:F379"/>
    <mergeCell ref="D382:F382"/>
    <mergeCell ref="D378:F378"/>
    <mergeCell ref="D381:F381"/>
    <mergeCell ref="B401:B402"/>
    <mergeCell ref="B404:B405"/>
    <mergeCell ref="B407:B408"/>
    <mergeCell ref="B395:B396"/>
    <mergeCell ref="B413:B414"/>
    <mergeCell ref="B416:B417"/>
    <mergeCell ref="D390:F390"/>
    <mergeCell ref="D393:F393"/>
    <mergeCell ref="D396:F396"/>
    <mergeCell ref="D399:F399"/>
    <mergeCell ref="D402:F402"/>
    <mergeCell ref="D405:F405"/>
    <mergeCell ref="D392:F392"/>
    <mergeCell ref="B398:B399"/>
    <mergeCell ref="B419:B420"/>
    <mergeCell ref="B422:B423"/>
    <mergeCell ref="B425:B426"/>
    <mergeCell ref="D408:F408"/>
    <mergeCell ref="D411:F411"/>
    <mergeCell ref="D414:F414"/>
    <mergeCell ref="D417:F417"/>
    <mergeCell ref="D420:F420"/>
    <mergeCell ref="D423:F423"/>
    <mergeCell ref="B410:B411"/>
    <mergeCell ref="B428:B429"/>
    <mergeCell ref="B431:B432"/>
    <mergeCell ref="B434:B435"/>
    <mergeCell ref="B437:B438"/>
    <mergeCell ref="D435:F435"/>
    <mergeCell ref="D438:F438"/>
    <mergeCell ref="D441:F441"/>
    <mergeCell ref="D436:F436"/>
    <mergeCell ref="D439:F439"/>
    <mergeCell ref="D437:F437"/>
    <mergeCell ref="D440:F440"/>
    <mergeCell ref="D453:F453"/>
    <mergeCell ref="D456:F456"/>
    <mergeCell ref="D459:F459"/>
    <mergeCell ref="B452:B453"/>
    <mergeCell ref="B458:B459"/>
    <mergeCell ref="D455:F455"/>
    <mergeCell ref="D454:F454"/>
    <mergeCell ref="D457:F457"/>
    <mergeCell ref="B461:B462"/>
    <mergeCell ref="D398:F398"/>
    <mergeCell ref="D401:F401"/>
    <mergeCell ref="B446:B447"/>
    <mergeCell ref="B449:B450"/>
    <mergeCell ref="D404:F404"/>
    <mergeCell ref="D407:F407"/>
    <mergeCell ref="B443:B444"/>
    <mergeCell ref="D422:F422"/>
    <mergeCell ref="D425:F425"/>
    <mergeCell ref="B464:B465"/>
    <mergeCell ref="D462:F462"/>
    <mergeCell ref="D465:F465"/>
    <mergeCell ref="D413:F413"/>
    <mergeCell ref="D416:F416"/>
    <mergeCell ref="D419:F419"/>
    <mergeCell ref="B455:B456"/>
    <mergeCell ref="B440:B441"/>
    <mergeCell ref="D426:F426"/>
    <mergeCell ref="D429:F429"/>
    <mergeCell ref="B467:B468"/>
    <mergeCell ref="B470:B471"/>
    <mergeCell ref="B473:B474"/>
    <mergeCell ref="D468:F468"/>
    <mergeCell ref="D471:F471"/>
    <mergeCell ref="D474:F474"/>
    <mergeCell ref="D472:F472"/>
    <mergeCell ref="D467:F467"/>
    <mergeCell ref="B476:B477"/>
    <mergeCell ref="B479:B480"/>
    <mergeCell ref="B482:B483"/>
    <mergeCell ref="D477:F477"/>
    <mergeCell ref="D480:F480"/>
    <mergeCell ref="D483:F483"/>
    <mergeCell ref="D476:F476"/>
    <mergeCell ref="D479:F479"/>
    <mergeCell ref="D482:F482"/>
    <mergeCell ref="B494:B495"/>
    <mergeCell ref="B485:B486"/>
    <mergeCell ref="D498:F498"/>
    <mergeCell ref="D501:F501"/>
    <mergeCell ref="D500:F500"/>
    <mergeCell ref="D494:F494"/>
    <mergeCell ref="D485:F485"/>
    <mergeCell ref="D488:F488"/>
    <mergeCell ref="B497:B498"/>
    <mergeCell ref="B500:B501"/>
    <mergeCell ref="D434:F434"/>
    <mergeCell ref="D486:F486"/>
    <mergeCell ref="D489:F489"/>
    <mergeCell ref="D504:F504"/>
    <mergeCell ref="D452:F452"/>
    <mergeCell ref="D473:F473"/>
    <mergeCell ref="D458:F458"/>
    <mergeCell ref="D461:F461"/>
    <mergeCell ref="D464:F464"/>
    <mergeCell ref="D470:F470"/>
    <mergeCell ref="D516:F516"/>
    <mergeCell ref="D519:F519"/>
    <mergeCell ref="D555:F555"/>
    <mergeCell ref="D548:F548"/>
    <mergeCell ref="D531:F531"/>
    <mergeCell ref="D534:F534"/>
    <mergeCell ref="D537:F537"/>
    <mergeCell ref="D540:F540"/>
    <mergeCell ref="D526:F526"/>
    <mergeCell ref="D546:F546"/>
    <mergeCell ref="D552:F552"/>
    <mergeCell ref="B596:B597"/>
    <mergeCell ref="B593:B594"/>
    <mergeCell ref="B563:B564"/>
    <mergeCell ref="B566:B567"/>
    <mergeCell ref="B569:B570"/>
    <mergeCell ref="B590:B591"/>
    <mergeCell ref="B572:B573"/>
    <mergeCell ref="D576:F576"/>
    <mergeCell ref="B578:B579"/>
    <mergeCell ref="D543:F543"/>
    <mergeCell ref="D532:F532"/>
    <mergeCell ref="D535:F535"/>
    <mergeCell ref="D538:F538"/>
    <mergeCell ref="D536:F536"/>
    <mergeCell ref="D541:F541"/>
    <mergeCell ref="D542:F542"/>
    <mergeCell ref="B629:B630"/>
    <mergeCell ref="D652:F652"/>
    <mergeCell ref="B664:B665"/>
    <mergeCell ref="B599:B600"/>
    <mergeCell ref="B602:B603"/>
    <mergeCell ref="B608:B609"/>
    <mergeCell ref="B605:B606"/>
    <mergeCell ref="B646:B647"/>
    <mergeCell ref="D600:F600"/>
    <mergeCell ref="D603:F603"/>
    <mergeCell ref="B728:B729"/>
    <mergeCell ref="D612:F612"/>
    <mergeCell ref="D615:F615"/>
    <mergeCell ref="D618:F618"/>
    <mergeCell ref="D621:F621"/>
    <mergeCell ref="D624:F624"/>
    <mergeCell ref="D627:F627"/>
    <mergeCell ref="D629:F629"/>
    <mergeCell ref="B611:B612"/>
    <mergeCell ref="B620:B621"/>
    <mergeCell ref="B731:B732"/>
    <mergeCell ref="B734:B735"/>
    <mergeCell ref="D630:F630"/>
    <mergeCell ref="D635:F635"/>
    <mergeCell ref="D638:F638"/>
    <mergeCell ref="D641:F641"/>
    <mergeCell ref="D644:F644"/>
    <mergeCell ref="D650:F650"/>
    <mergeCell ref="D694:F694"/>
    <mergeCell ref="D698:F698"/>
    <mergeCell ref="B737:B738"/>
    <mergeCell ref="B740:B741"/>
    <mergeCell ref="D653:F653"/>
    <mergeCell ref="D729:F729"/>
    <mergeCell ref="D732:F732"/>
    <mergeCell ref="D735:F735"/>
    <mergeCell ref="D738:F738"/>
    <mergeCell ref="D741:F741"/>
    <mergeCell ref="D716:F716"/>
    <mergeCell ref="D725:F725"/>
    <mergeCell ref="B743:B744"/>
    <mergeCell ref="B746:B747"/>
    <mergeCell ref="D744:F744"/>
    <mergeCell ref="D747:F747"/>
    <mergeCell ref="D746:F746"/>
    <mergeCell ref="D745:F745"/>
    <mergeCell ref="B749:B750"/>
    <mergeCell ref="D750:F750"/>
    <mergeCell ref="D497:F497"/>
    <mergeCell ref="D491:F491"/>
    <mergeCell ref="B640:B641"/>
    <mergeCell ref="D661:F661"/>
    <mergeCell ref="B649:B650"/>
    <mergeCell ref="D649:F649"/>
    <mergeCell ref="D643:F643"/>
    <mergeCell ref="B643:B644"/>
    <mergeCell ref="B752:B753"/>
    <mergeCell ref="B755:B756"/>
    <mergeCell ref="B758:B759"/>
    <mergeCell ref="D753:F753"/>
    <mergeCell ref="D756:F756"/>
    <mergeCell ref="D759:F759"/>
    <mergeCell ref="D752:F752"/>
    <mergeCell ref="D755:F755"/>
    <mergeCell ref="D758:F758"/>
    <mergeCell ref="D754:F754"/>
    <mergeCell ref="B776:B779"/>
    <mergeCell ref="B614:B615"/>
    <mergeCell ref="D512:F512"/>
    <mergeCell ref="D515:F515"/>
    <mergeCell ref="D518:F518"/>
    <mergeCell ref="D521:F521"/>
    <mergeCell ref="D524:F524"/>
    <mergeCell ref="D527:F527"/>
    <mergeCell ref="D572:F572"/>
    <mergeCell ref="D551:F551"/>
    <mergeCell ref="B767:B768"/>
    <mergeCell ref="D769:F769"/>
    <mergeCell ref="B770:B771"/>
    <mergeCell ref="B773:B774"/>
    <mergeCell ref="B761:B762"/>
    <mergeCell ref="B764:B765"/>
    <mergeCell ref="D762:F762"/>
    <mergeCell ref="D765:F765"/>
    <mergeCell ref="D761:F761"/>
    <mergeCell ref="D764:F764"/>
    <mergeCell ref="D602:F602"/>
    <mergeCell ref="D599:F599"/>
    <mergeCell ref="D593:F593"/>
    <mergeCell ref="D590:F590"/>
    <mergeCell ref="D596:F596"/>
    <mergeCell ref="D598:F598"/>
    <mergeCell ref="D601:F601"/>
    <mergeCell ref="D594:F594"/>
    <mergeCell ref="D597:F597"/>
    <mergeCell ref="D595:F595"/>
    <mergeCell ref="B784:B785"/>
    <mergeCell ref="B787:B788"/>
    <mergeCell ref="D768:F768"/>
    <mergeCell ref="D770:F770"/>
    <mergeCell ref="D771:F771"/>
    <mergeCell ref="D773:F773"/>
    <mergeCell ref="D774:F774"/>
    <mergeCell ref="D776:F776"/>
    <mergeCell ref="D777:F777"/>
    <mergeCell ref="B781:B782"/>
    <mergeCell ref="D43:F43"/>
    <mergeCell ref="D224:F224"/>
    <mergeCell ref="D232:F232"/>
    <mergeCell ref="D235:F235"/>
    <mergeCell ref="D230:F230"/>
    <mergeCell ref="D226:F226"/>
    <mergeCell ref="D228:F228"/>
    <mergeCell ref="D231:F231"/>
    <mergeCell ref="D234:F234"/>
    <mergeCell ref="D107:F107"/>
    <mergeCell ref="D737:F737"/>
    <mergeCell ref="D740:F740"/>
    <mergeCell ref="D743:F743"/>
    <mergeCell ref="D785:F785"/>
    <mergeCell ref="D772:F772"/>
    <mergeCell ref="D775:F775"/>
    <mergeCell ref="D778:F778"/>
    <mergeCell ref="D742:F742"/>
    <mergeCell ref="D748:F748"/>
    <mergeCell ref="D751:F751"/>
    <mergeCell ref="A7:H7"/>
    <mergeCell ref="A8:H8"/>
    <mergeCell ref="D95:F95"/>
    <mergeCell ref="D820:F820"/>
    <mergeCell ref="D309:F309"/>
    <mergeCell ref="D312:F312"/>
    <mergeCell ref="D288:F288"/>
    <mergeCell ref="D303:F303"/>
    <mergeCell ref="D533:F533"/>
    <mergeCell ref="D539:F539"/>
    <mergeCell ref="D869:F869"/>
    <mergeCell ref="D850:F850"/>
    <mergeCell ref="D861:F861"/>
    <mergeCell ref="D862:F862"/>
    <mergeCell ref="D863:F863"/>
    <mergeCell ref="D851:F851"/>
    <mergeCell ref="D852:F852"/>
    <mergeCell ref="D853:F853"/>
    <mergeCell ref="D858:F858"/>
    <mergeCell ref="D854:F854"/>
    <mergeCell ref="D849:F849"/>
    <mergeCell ref="D823:F823"/>
    <mergeCell ref="D824:F824"/>
    <mergeCell ref="D825:F825"/>
    <mergeCell ref="D830:F830"/>
    <mergeCell ref="D826:F826"/>
    <mergeCell ref="D827:F827"/>
    <mergeCell ref="D828:F828"/>
    <mergeCell ref="D829:F829"/>
    <mergeCell ref="D831:F831"/>
    <mergeCell ref="D622:F622"/>
    <mergeCell ref="D821:F821"/>
    <mergeCell ref="D822:F822"/>
    <mergeCell ref="D848:F848"/>
    <mergeCell ref="D819:F819"/>
    <mergeCell ref="D728:F728"/>
    <mergeCell ref="D731:F731"/>
    <mergeCell ref="D779:F779"/>
    <mergeCell ref="D782:F782"/>
    <mergeCell ref="D734:F734"/>
    <mergeCell ref="D781:F781"/>
    <mergeCell ref="D634:F634"/>
    <mergeCell ref="D608:F608"/>
    <mergeCell ref="D611:F611"/>
    <mergeCell ref="D617:F617"/>
    <mergeCell ref="D614:F614"/>
    <mergeCell ref="D620:F620"/>
    <mergeCell ref="D609:F609"/>
    <mergeCell ref="D616:F616"/>
    <mergeCell ref="D619:F619"/>
    <mergeCell ref="D663:F663"/>
    <mergeCell ref="D870:F870"/>
    <mergeCell ref="D871:F871"/>
    <mergeCell ref="D897:F897"/>
    <mergeCell ref="D677:F677"/>
    <mergeCell ref="D685:F685"/>
    <mergeCell ref="D864:F864"/>
    <mergeCell ref="D868:F868"/>
    <mergeCell ref="D847:F847"/>
    <mergeCell ref="D767:F767"/>
    <mergeCell ref="D666:F666"/>
    <mergeCell ref="D672:F672"/>
    <mergeCell ref="D646:F646"/>
    <mergeCell ref="B637:B638"/>
    <mergeCell ref="D637:F637"/>
    <mergeCell ref="D640:F640"/>
    <mergeCell ref="D664:F664"/>
    <mergeCell ref="D659:F659"/>
    <mergeCell ref="D662:F662"/>
    <mergeCell ref="D665:F665"/>
    <mergeCell ref="B709:B711"/>
    <mergeCell ref="B713:B714"/>
    <mergeCell ref="D22:F22"/>
    <mergeCell ref="D900:F900"/>
    <mergeCell ref="D354:F354"/>
    <mergeCell ref="D357:F357"/>
    <mergeCell ref="D344:F344"/>
    <mergeCell ref="D270:F270"/>
    <mergeCell ref="D184:F184"/>
    <mergeCell ref="D187:F187"/>
    <mergeCell ref="D189:F189"/>
    <mergeCell ref="D192:F192"/>
    <mergeCell ref="D178:F178"/>
    <mergeCell ref="D183:F183"/>
    <mergeCell ref="D181:F181"/>
    <mergeCell ref="D182:F182"/>
    <mergeCell ref="D185:F185"/>
    <mergeCell ref="D188:F188"/>
    <mergeCell ref="D186:F186"/>
    <mergeCell ref="D191:F191"/>
    <mergeCell ref="D180:F180"/>
    <mergeCell ref="D140:F140"/>
    <mergeCell ref="D154:F154"/>
    <mergeCell ref="D153:F153"/>
    <mergeCell ref="D155:F155"/>
    <mergeCell ref="D145:F145"/>
    <mergeCell ref="D148:F148"/>
    <mergeCell ref="D151:F151"/>
    <mergeCell ref="D144:F144"/>
    <mergeCell ref="D149:F149"/>
    <mergeCell ref="D212:F212"/>
    <mergeCell ref="D259:F259"/>
    <mergeCell ref="D1021:F1021"/>
    <mergeCell ref="D1022:F1022"/>
    <mergeCell ref="D1019:F1019"/>
    <mergeCell ref="D958:F958"/>
    <mergeCell ref="D959:F959"/>
    <mergeCell ref="D347:F347"/>
    <mergeCell ref="D350:F350"/>
    <mergeCell ref="D898:F898"/>
    <mergeCell ref="D899:F899"/>
    <mergeCell ref="D190:F190"/>
    <mergeCell ref="D273:F273"/>
    <mergeCell ref="D239:F239"/>
    <mergeCell ref="D242:F242"/>
    <mergeCell ref="D248:F248"/>
    <mergeCell ref="D251:F251"/>
    <mergeCell ref="D247:F247"/>
    <mergeCell ref="D262:F262"/>
    <mergeCell ref="D253:F253"/>
    <mergeCell ref="D581:F581"/>
    <mergeCell ref="D588:F588"/>
    <mergeCell ref="D579:F579"/>
    <mergeCell ref="D582:F582"/>
    <mergeCell ref="D583:F583"/>
    <mergeCell ref="D586:F586"/>
    <mergeCell ref="D584:F584"/>
    <mergeCell ref="D575:F575"/>
    <mergeCell ref="D578:F578"/>
    <mergeCell ref="D577:F577"/>
    <mergeCell ref="D580:F580"/>
    <mergeCell ref="A153:A154"/>
    <mergeCell ref="B634:B635"/>
    <mergeCell ref="D632:F632"/>
    <mergeCell ref="D324:F324"/>
    <mergeCell ref="B587:B588"/>
    <mergeCell ref="B617:B618"/>
    <mergeCell ref="B623:B624"/>
    <mergeCell ref="D626:F626"/>
    <mergeCell ref="B626:B627"/>
    <mergeCell ref="D623:F62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7"/>
  <sheetViews>
    <sheetView zoomScale="75" zoomScaleNormal="75" workbookViewId="0" topLeftCell="A1">
      <pane xSplit="3" ySplit="6" topLeftCell="D2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58" sqref="L258"/>
    </sheetView>
  </sheetViews>
  <sheetFormatPr defaultColWidth="9.00390625" defaultRowHeight="12.75"/>
  <cols>
    <col min="1" max="1" width="17.75390625" style="0" customWidth="1"/>
    <col min="2" max="2" width="0.2421875" style="0" customWidth="1"/>
    <col min="3" max="3" width="7.375" style="0" customWidth="1"/>
    <col min="4" max="4" width="9.00390625" style="0" bestFit="1" customWidth="1"/>
    <col min="5" max="5" width="9.00390625" style="0" customWidth="1"/>
    <col min="7" max="7" width="8.375" style="0" customWidth="1"/>
    <col min="8" max="8" width="13.125" style="0" customWidth="1"/>
    <col min="9" max="9" width="11.25390625" style="0" customWidth="1"/>
    <col min="10" max="10" width="13.25390625" style="0" bestFit="1" customWidth="1"/>
  </cols>
  <sheetData>
    <row r="1" spans="1:3" ht="12.75">
      <c r="A1" s="392"/>
      <c r="B1" s="392"/>
      <c r="C1" s="392"/>
    </row>
    <row r="2" spans="1:4" ht="12.75">
      <c r="A2" s="28"/>
      <c r="B2" s="28"/>
      <c r="C2" s="28"/>
      <c r="D2" t="s">
        <v>348</v>
      </c>
    </row>
    <row r="3" spans="1:3" ht="13.5" thickBot="1">
      <c r="A3" s="28"/>
      <c r="B3" s="28"/>
      <c r="C3" s="28"/>
    </row>
    <row r="4" spans="1:12" ht="13.5" thickBot="1">
      <c r="A4" s="397" t="s">
        <v>0</v>
      </c>
      <c r="B4" s="398"/>
      <c r="C4" s="41" t="s">
        <v>1</v>
      </c>
      <c r="D4" s="57" t="s">
        <v>77</v>
      </c>
      <c r="E4" s="67" t="s">
        <v>78</v>
      </c>
      <c r="F4" s="399" t="s">
        <v>74</v>
      </c>
      <c r="G4" s="381"/>
      <c r="H4" s="381"/>
      <c r="I4" s="7" t="s">
        <v>371</v>
      </c>
      <c r="J4" s="7" t="s">
        <v>84</v>
      </c>
      <c r="K4" s="7" t="s">
        <v>372</v>
      </c>
      <c r="L4" s="32" t="s">
        <v>374</v>
      </c>
    </row>
    <row r="5" spans="1:12" ht="13.5" thickBot="1">
      <c r="A5" s="39"/>
      <c r="B5" s="40"/>
      <c r="C5" s="42"/>
      <c r="D5" s="76" t="s">
        <v>2</v>
      </c>
      <c r="E5" s="21" t="s">
        <v>16</v>
      </c>
      <c r="F5" s="3" t="s">
        <v>75</v>
      </c>
      <c r="G5" s="399" t="s">
        <v>345</v>
      </c>
      <c r="H5" s="382"/>
      <c r="I5" s="2" t="s">
        <v>370</v>
      </c>
      <c r="J5" s="2" t="s">
        <v>369</v>
      </c>
      <c r="K5" s="2" t="s">
        <v>373</v>
      </c>
      <c r="L5" s="195">
        <v>0.12</v>
      </c>
    </row>
    <row r="6" spans="1:12" ht="12.75">
      <c r="A6" s="19"/>
      <c r="B6" s="8"/>
      <c r="C6" s="6"/>
      <c r="D6" s="5"/>
      <c r="E6" s="21"/>
      <c r="F6" s="7" t="s">
        <v>76</v>
      </c>
      <c r="G6" t="s">
        <v>343</v>
      </c>
      <c r="H6" s="62" t="s">
        <v>344</v>
      </c>
      <c r="I6" s="2"/>
      <c r="J6" s="6"/>
      <c r="K6" s="83"/>
      <c r="L6" s="196">
        <v>0.88</v>
      </c>
    </row>
    <row r="7" spans="1:12" ht="12.75">
      <c r="A7" s="35" t="s">
        <v>26</v>
      </c>
      <c r="C7" s="47" t="s">
        <v>52</v>
      </c>
      <c r="D7" s="20">
        <v>157.1</v>
      </c>
      <c r="E7" s="184">
        <v>1.48</v>
      </c>
      <c r="F7" s="58">
        <f>D7*E7*12</f>
        <v>2790.0959999999995</v>
      </c>
      <c r="G7" s="65">
        <v>78</v>
      </c>
      <c r="H7" s="65">
        <f>F7*G7/100</f>
        <v>2176.2748799999995</v>
      </c>
      <c r="I7" s="63">
        <v>800</v>
      </c>
      <c r="J7" s="65">
        <f aca="true" t="shared" si="0" ref="J7:J13">SUM(H7:I7)</f>
        <v>2976.2748799999995</v>
      </c>
      <c r="K7">
        <v>3</v>
      </c>
      <c r="L7" s="197">
        <f>K7*88%</f>
        <v>2.64</v>
      </c>
    </row>
    <row r="8" spans="1:12" ht="12.75">
      <c r="A8" s="35" t="s">
        <v>26</v>
      </c>
      <c r="C8" s="47">
        <v>5</v>
      </c>
      <c r="D8" s="36">
        <v>256.3</v>
      </c>
      <c r="E8" s="177">
        <v>1.85</v>
      </c>
      <c r="F8" s="59">
        <f>D8*E8*12</f>
        <v>5689.860000000001</v>
      </c>
      <c r="G8" s="65">
        <v>45</v>
      </c>
      <c r="H8" s="65">
        <f aca="true" t="shared" si="1" ref="H8:H73">F8*G8/100</f>
        <v>2560.437</v>
      </c>
      <c r="I8" s="63">
        <v>2100</v>
      </c>
      <c r="J8" s="68">
        <f t="shared" si="0"/>
        <v>4660.437</v>
      </c>
      <c r="K8">
        <v>4.6</v>
      </c>
      <c r="L8" s="198">
        <f aca="true" t="shared" si="2" ref="L8:L71">K8*88%</f>
        <v>4.048</v>
      </c>
    </row>
    <row r="9" spans="1:12" ht="12.75">
      <c r="A9" s="35" t="s">
        <v>26</v>
      </c>
      <c r="C9" s="47" t="s">
        <v>51</v>
      </c>
      <c r="D9" s="36">
        <v>155.2</v>
      </c>
      <c r="E9" s="183">
        <v>2.5</v>
      </c>
      <c r="F9" s="59">
        <f aca="true" t="shared" si="3" ref="F9:F74">D9*E9*12</f>
        <v>4656</v>
      </c>
      <c r="G9" s="65">
        <v>69</v>
      </c>
      <c r="H9" s="65">
        <f t="shared" si="1"/>
        <v>3212.64</v>
      </c>
      <c r="I9" s="63">
        <v>-700</v>
      </c>
      <c r="J9" s="68">
        <f t="shared" si="0"/>
        <v>2512.64</v>
      </c>
      <c r="K9">
        <v>2.5</v>
      </c>
      <c r="L9" s="198">
        <f t="shared" si="2"/>
        <v>2.2</v>
      </c>
    </row>
    <row r="10" spans="1:12" ht="12.75">
      <c r="A10" s="35" t="s">
        <v>26</v>
      </c>
      <c r="C10" s="47">
        <v>20</v>
      </c>
      <c r="D10" s="36">
        <v>334.4</v>
      </c>
      <c r="E10" s="175">
        <v>3.2</v>
      </c>
      <c r="F10" s="59">
        <f t="shared" si="3"/>
        <v>12840.96</v>
      </c>
      <c r="G10" s="65">
        <v>77</v>
      </c>
      <c r="H10" s="65">
        <f t="shared" si="1"/>
        <v>9887.5392</v>
      </c>
      <c r="I10" s="63">
        <v>8200</v>
      </c>
      <c r="J10" s="68">
        <f t="shared" si="0"/>
        <v>18087.5392</v>
      </c>
      <c r="K10">
        <v>18.1</v>
      </c>
      <c r="L10" s="198">
        <f t="shared" si="2"/>
        <v>15.928</v>
      </c>
    </row>
    <row r="11" spans="1:12" ht="12.75">
      <c r="A11" s="35" t="s">
        <v>26</v>
      </c>
      <c r="C11" s="47">
        <v>22</v>
      </c>
      <c r="D11" s="20">
        <v>345.9</v>
      </c>
      <c r="E11" s="183">
        <v>3.2</v>
      </c>
      <c r="F11" s="59">
        <f t="shared" si="3"/>
        <v>13282.559999999998</v>
      </c>
      <c r="G11" s="65">
        <v>56</v>
      </c>
      <c r="H11" s="65">
        <f t="shared" si="1"/>
        <v>7438.233599999999</v>
      </c>
      <c r="I11" s="63">
        <v>2000</v>
      </c>
      <c r="J11" s="68">
        <f t="shared" si="0"/>
        <v>9438.2336</v>
      </c>
      <c r="K11">
        <v>9.4</v>
      </c>
      <c r="L11" s="198">
        <f t="shared" si="2"/>
        <v>8.272</v>
      </c>
    </row>
    <row r="12" spans="1:12" ht="12.75">
      <c r="A12" s="35" t="s">
        <v>26</v>
      </c>
      <c r="C12" s="47">
        <v>24</v>
      </c>
      <c r="D12" s="36">
        <v>399</v>
      </c>
      <c r="E12" s="175">
        <v>3.2</v>
      </c>
      <c r="F12" s="59">
        <f t="shared" si="3"/>
        <v>15321.600000000002</v>
      </c>
      <c r="G12" s="65">
        <v>64</v>
      </c>
      <c r="H12" s="65">
        <f t="shared" si="1"/>
        <v>9805.824</v>
      </c>
      <c r="I12" s="63">
        <v>-900</v>
      </c>
      <c r="J12" s="68">
        <f t="shared" si="0"/>
        <v>8905.824</v>
      </c>
      <c r="K12">
        <v>9</v>
      </c>
      <c r="L12" s="198">
        <f t="shared" si="2"/>
        <v>7.92</v>
      </c>
    </row>
    <row r="13" spans="1:12" ht="12.75">
      <c r="A13" s="35" t="s">
        <v>26</v>
      </c>
      <c r="C13" s="47">
        <v>26</v>
      </c>
      <c r="D13" s="36">
        <v>399.2</v>
      </c>
      <c r="E13" s="183">
        <v>2.8</v>
      </c>
      <c r="F13" s="59">
        <f t="shared" si="3"/>
        <v>13413.119999999999</v>
      </c>
      <c r="G13" s="65">
        <v>76</v>
      </c>
      <c r="H13" s="65">
        <f t="shared" si="1"/>
        <v>10193.971199999998</v>
      </c>
      <c r="I13" s="63">
        <v>-2400</v>
      </c>
      <c r="J13" s="68">
        <f t="shared" si="0"/>
        <v>7793.971199999998</v>
      </c>
      <c r="K13">
        <v>7.8</v>
      </c>
      <c r="L13" s="198">
        <f t="shared" si="2"/>
        <v>6.864</v>
      </c>
    </row>
    <row r="14" spans="1:12" ht="12.75">
      <c r="A14" s="35" t="s">
        <v>26</v>
      </c>
      <c r="C14" s="47">
        <v>28</v>
      </c>
      <c r="D14" s="36">
        <v>403.9</v>
      </c>
      <c r="E14" s="175">
        <v>2.8</v>
      </c>
      <c r="F14" s="59">
        <f t="shared" si="3"/>
        <v>13571.039999999997</v>
      </c>
      <c r="G14" s="65">
        <v>87</v>
      </c>
      <c r="H14" s="65">
        <f t="shared" si="1"/>
        <v>11806.804799999998</v>
      </c>
      <c r="I14" s="63">
        <v>-1200</v>
      </c>
      <c r="J14" s="68">
        <f aca="true" t="shared" si="4" ref="J14:J77">SUM(H14:I14)</f>
        <v>10606.804799999998</v>
      </c>
      <c r="K14">
        <v>10.6</v>
      </c>
      <c r="L14" s="198">
        <f t="shared" si="2"/>
        <v>9.328</v>
      </c>
    </row>
    <row r="15" spans="1:12" ht="12.75">
      <c r="A15" s="35" t="s">
        <v>26</v>
      </c>
      <c r="C15" s="47">
        <v>29</v>
      </c>
      <c r="D15" s="20">
        <v>628.8</v>
      </c>
      <c r="E15" s="183">
        <v>3</v>
      </c>
      <c r="F15" s="59">
        <f t="shared" si="3"/>
        <v>22636.8</v>
      </c>
      <c r="G15" s="65">
        <v>84</v>
      </c>
      <c r="H15" s="65">
        <f t="shared" si="1"/>
        <v>19014.912</v>
      </c>
      <c r="I15" s="63">
        <v>-4600</v>
      </c>
      <c r="J15" s="68">
        <f t="shared" si="4"/>
        <v>14414.912</v>
      </c>
      <c r="K15">
        <v>14.4</v>
      </c>
      <c r="L15" s="198">
        <f t="shared" si="2"/>
        <v>12.672</v>
      </c>
    </row>
    <row r="16" spans="1:12" ht="12.75">
      <c r="A16" s="35" t="s">
        <v>26</v>
      </c>
      <c r="C16" s="47">
        <v>30</v>
      </c>
      <c r="D16" s="36">
        <v>403.7</v>
      </c>
      <c r="E16" s="175">
        <v>2.8</v>
      </c>
      <c r="F16" s="59">
        <f t="shared" si="3"/>
        <v>13564.32</v>
      </c>
      <c r="G16" s="65">
        <v>60</v>
      </c>
      <c r="H16" s="65">
        <f t="shared" si="1"/>
        <v>8138.592</v>
      </c>
      <c r="I16" s="63">
        <v>6800</v>
      </c>
      <c r="J16" s="68">
        <f t="shared" si="4"/>
        <v>14938.592</v>
      </c>
      <c r="K16">
        <v>15</v>
      </c>
      <c r="L16" s="198">
        <f t="shared" si="2"/>
        <v>13.2</v>
      </c>
    </row>
    <row r="17" spans="1:12" ht="12.75">
      <c r="A17" s="35" t="s">
        <v>26</v>
      </c>
      <c r="C17" s="47">
        <v>31</v>
      </c>
      <c r="D17" s="36">
        <v>680.9</v>
      </c>
      <c r="E17" s="183">
        <v>3</v>
      </c>
      <c r="F17" s="59">
        <f t="shared" si="3"/>
        <v>24512.399999999998</v>
      </c>
      <c r="G17" s="65">
        <v>69</v>
      </c>
      <c r="H17" s="65">
        <f t="shared" si="1"/>
        <v>16913.555999999997</v>
      </c>
      <c r="I17" s="63">
        <v>8400</v>
      </c>
      <c r="J17" s="68">
        <f t="shared" si="4"/>
        <v>25313.555999999997</v>
      </c>
      <c r="K17">
        <v>25.3</v>
      </c>
      <c r="L17" s="198">
        <f t="shared" si="2"/>
        <v>22.264</v>
      </c>
    </row>
    <row r="18" spans="1:12" ht="12.75">
      <c r="A18" s="35" t="s">
        <v>26</v>
      </c>
      <c r="C18" s="47">
        <v>33</v>
      </c>
      <c r="D18" s="36">
        <v>470.6</v>
      </c>
      <c r="E18" s="175">
        <v>2.8</v>
      </c>
      <c r="F18" s="59">
        <f t="shared" si="3"/>
        <v>15812.16</v>
      </c>
      <c r="G18" s="65">
        <v>75</v>
      </c>
      <c r="H18" s="65">
        <f t="shared" si="1"/>
        <v>11859.12</v>
      </c>
      <c r="I18" s="63">
        <v>-1200</v>
      </c>
      <c r="J18" s="68">
        <f t="shared" si="4"/>
        <v>10659.12</v>
      </c>
      <c r="K18">
        <v>10.7</v>
      </c>
      <c r="L18" s="198">
        <f t="shared" si="2"/>
        <v>9.415999999999999</v>
      </c>
    </row>
    <row r="19" spans="1:12" ht="12.75">
      <c r="A19" s="35" t="s">
        <v>26</v>
      </c>
      <c r="C19" s="47">
        <v>35</v>
      </c>
      <c r="D19" s="36">
        <v>486.3</v>
      </c>
      <c r="E19" s="183">
        <v>3</v>
      </c>
      <c r="F19" s="59">
        <f t="shared" si="3"/>
        <v>17506.800000000003</v>
      </c>
      <c r="G19" s="65">
        <v>68</v>
      </c>
      <c r="H19" s="65">
        <f t="shared" si="1"/>
        <v>11904.624000000002</v>
      </c>
      <c r="I19" s="63">
        <v>6400</v>
      </c>
      <c r="J19" s="68">
        <f t="shared" si="4"/>
        <v>18304.624000000003</v>
      </c>
      <c r="K19">
        <v>18.3</v>
      </c>
      <c r="L19" s="198">
        <f t="shared" si="2"/>
        <v>16.104</v>
      </c>
    </row>
    <row r="20" spans="1:12" ht="12.75">
      <c r="A20" s="35" t="s">
        <v>26</v>
      </c>
      <c r="C20" s="47">
        <v>36</v>
      </c>
      <c r="D20" s="36">
        <v>480.1</v>
      </c>
      <c r="E20" s="175">
        <v>3</v>
      </c>
      <c r="F20" s="59">
        <f t="shared" si="3"/>
        <v>17283.600000000002</v>
      </c>
      <c r="G20" s="65">
        <v>41</v>
      </c>
      <c r="H20" s="65">
        <f t="shared" si="1"/>
        <v>7086.276000000001</v>
      </c>
      <c r="I20" s="63">
        <v>-1700</v>
      </c>
      <c r="J20" s="68">
        <f t="shared" si="4"/>
        <v>5386.276000000001</v>
      </c>
      <c r="K20">
        <v>5.4</v>
      </c>
      <c r="L20" s="198">
        <f t="shared" si="2"/>
        <v>4.752000000000001</v>
      </c>
    </row>
    <row r="21" spans="1:12" ht="12.75">
      <c r="A21" s="35" t="s">
        <v>26</v>
      </c>
      <c r="C21" s="47">
        <v>48</v>
      </c>
      <c r="D21" s="36">
        <v>495.4</v>
      </c>
      <c r="E21" s="175">
        <v>3</v>
      </c>
      <c r="F21" s="59">
        <f t="shared" si="3"/>
        <v>17834.399999999998</v>
      </c>
      <c r="G21" s="65">
        <v>77</v>
      </c>
      <c r="H21" s="65">
        <f t="shared" si="1"/>
        <v>13732.487999999998</v>
      </c>
      <c r="I21" s="63">
        <v>10400</v>
      </c>
      <c r="J21" s="68">
        <f t="shared" si="4"/>
        <v>24132.487999999998</v>
      </c>
      <c r="K21">
        <v>24.1</v>
      </c>
      <c r="L21" s="198">
        <f t="shared" si="2"/>
        <v>21.208000000000002</v>
      </c>
    </row>
    <row r="22" spans="1:12" ht="12.75">
      <c r="A22" s="35" t="s">
        <v>26</v>
      </c>
      <c r="C22" s="56" t="s">
        <v>71</v>
      </c>
      <c r="D22" s="36">
        <v>386.6</v>
      </c>
      <c r="E22" s="183">
        <v>3</v>
      </c>
      <c r="F22" s="59">
        <f t="shared" si="3"/>
        <v>13917.600000000002</v>
      </c>
      <c r="G22" s="65">
        <v>88</v>
      </c>
      <c r="H22" s="65">
        <f t="shared" si="1"/>
        <v>12247.488000000003</v>
      </c>
      <c r="I22" s="63">
        <v>10200</v>
      </c>
      <c r="J22" s="68">
        <f t="shared" si="4"/>
        <v>22447.488000000005</v>
      </c>
      <c r="K22">
        <v>22.4</v>
      </c>
      <c r="L22" s="198">
        <f t="shared" si="2"/>
        <v>19.712</v>
      </c>
    </row>
    <row r="23" spans="1:12" ht="12.75">
      <c r="A23" s="35" t="s">
        <v>26</v>
      </c>
      <c r="C23" s="47">
        <v>50</v>
      </c>
      <c r="D23" s="36">
        <v>329.6</v>
      </c>
      <c r="E23" s="137">
        <v>3</v>
      </c>
      <c r="F23" s="59">
        <f t="shared" si="3"/>
        <v>11865.6</v>
      </c>
      <c r="G23" s="66">
        <v>67</v>
      </c>
      <c r="H23" s="65">
        <f t="shared" si="1"/>
        <v>7949.952000000001</v>
      </c>
      <c r="I23" s="63">
        <v>-24700</v>
      </c>
      <c r="J23" s="68">
        <f t="shared" si="4"/>
        <v>-16750.048</v>
      </c>
      <c r="K23">
        <v>0</v>
      </c>
      <c r="L23" s="162">
        <v>0</v>
      </c>
    </row>
    <row r="24" spans="1:12" ht="12.75">
      <c r="A24" s="35" t="s">
        <v>26</v>
      </c>
      <c r="C24" s="47" t="s">
        <v>50</v>
      </c>
      <c r="D24" s="36">
        <v>355.7</v>
      </c>
      <c r="E24" s="185">
        <v>3</v>
      </c>
      <c r="F24" s="59">
        <f t="shared" si="3"/>
        <v>12805.199999999999</v>
      </c>
      <c r="G24" s="141">
        <v>62</v>
      </c>
      <c r="H24" s="65">
        <f t="shared" si="1"/>
        <v>7939.223999999999</v>
      </c>
      <c r="I24" s="63">
        <v>-1200</v>
      </c>
      <c r="J24" s="68">
        <f t="shared" si="4"/>
        <v>6739.223999999999</v>
      </c>
      <c r="K24">
        <v>6.7</v>
      </c>
      <c r="L24" s="198">
        <f t="shared" si="2"/>
        <v>5.896</v>
      </c>
    </row>
    <row r="25" spans="1:12" ht="12.75">
      <c r="A25" s="35" t="s">
        <v>26</v>
      </c>
      <c r="C25" s="47">
        <v>52</v>
      </c>
      <c r="D25" s="36">
        <v>321.9</v>
      </c>
      <c r="E25" s="186">
        <v>2.8</v>
      </c>
      <c r="F25" s="59">
        <f t="shared" si="3"/>
        <v>10815.839999999998</v>
      </c>
      <c r="G25" s="65">
        <v>89</v>
      </c>
      <c r="H25" s="65">
        <f t="shared" si="1"/>
        <v>9626.0976</v>
      </c>
      <c r="I25" s="63">
        <v>1900</v>
      </c>
      <c r="J25" s="68">
        <f t="shared" si="4"/>
        <v>11526.0976</v>
      </c>
      <c r="K25">
        <v>11.5</v>
      </c>
      <c r="L25" s="198">
        <f t="shared" si="2"/>
        <v>10.12</v>
      </c>
    </row>
    <row r="26" spans="1:12" ht="12.75">
      <c r="A26" s="35" t="s">
        <v>26</v>
      </c>
      <c r="C26" s="47">
        <v>62</v>
      </c>
      <c r="D26" s="36">
        <v>473.5</v>
      </c>
      <c r="E26" s="186">
        <v>3</v>
      </c>
      <c r="F26" s="59">
        <f t="shared" si="3"/>
        <v>17046</v>
      </c>
      <c r="G26" s="65">
        <v>75</v>
      </c>
      <c r="H26" s="65">
        <f t="shared" si="1"/>
        <v>12784.5</v>
      </c>
      <c r="I26" s="63">
        <v>-15500</v>
      </c>
      <c r="J26" s="68">
        <f t="shared" si="4"/>
        <v>-2715.5</v>
      </c>
      <c r="K26">
        <v>0</v>
      </c>
      <c r="L26" s="198">
        <f t="shared" si="2"/>
        <v>0</v>
      </c>
    </row>
    <row r="27" spans="1:12" ht="12.75">
      <c r="A27" s="349" t="s">
        <v>3</v>
      </c>
      <c r="B27" s="351"/>
      <c r="C27" s="119">
        <v>72</v>
      </c>
      <c r="D27" s="36">
        <v>468.5</v>
      </c>
      <c r="E27" s="183">
        <v>4.6</v>
      </c>
      <c r="F27" s="59">
        <f t="shared" si="3"/>
        <v>25861.199999999997</v>
      </c>
      <c r="G27" s="65">
        <v>89</v>
      </c>
      <c r="H27" s="65">
        <f t="shared" si="1"/>
        <v>23016.467999999997</v>
      </c>
      <c r="I27" s="63">
        <v>19500</v>
      </c>
      <c r="J27" s="68">
        <f t="shared" si="4"/>
        <v>42516.46799999999</v>
      </c>
      <c r="K27">
        <v>42.5</v>
      </c>
      <c r="L27" s="199">
        <f t="shared" si="2"/>
        <v>37.4</v>
      </c>
    </row>
    <row r="28" spans="1:12" ht="12.75">
      <c r="A28" s="393" t="s">
        <v>3</v>
      </c>
      <c r="B28" s="394"/>
      <c r="C28" s="119">
        <v>74</v>
      </c>
      <c r="D28" s="3">
        <v>490.68</v>
      </c>
      <c r="E28" s="183">
        <v>4.6</v>
      </c>
      <c r="F28" s="59">
        <f t="shared" si="3"/>
        <v>27085.535999999996</v>
      </c>
      <c r="G28" s="65">
        <v>92</v>
      </c>
      <c r="H28" s="65">
        <f t="shared" si="1"/>
        <v>24918.693119999996</v>
      </c>
      <c r="I28" s="63">
        <v>24300</v>
      </c>
      <c r="J28" s="68">
        <f t="shared" si="4"/>
        <v>49218.693119999996</v>
      </c>
      <c r="K28">
        <v>49.2</v>
      </c>
      <c r="L28" s="197">
        <f t="shared" si="2"/>
        <v>43.296</v>
      </c>
    </row>
    <row r="29" spans="1:12" ht="12.75">
      <c r="A29" s="396" t="s">
        <v>3</v>
      </c>
      <c r="B29" s="312"/>
      <c r="C29" s="117">
        <v>76</v>
      </c>
      <c r="D29" s="2">
        <v>484.2</v>
      </c>
      <c r="E29" s="186">
        <v>4.6</v>
      </c>
      <c r="F29" s="59">
        <f t="shared" si="3"/>
        <v>26727.839999999997</v>
      </c>
      <c r="G29" s="65">
        <v>88</v>
      </c>
      <c r="H29" s="65">
        <f t="shared" si="1"/>
        <v>23520.4992</v>
      </c>
      <c r="I29" s="63">
        <v>10400</v>
      </c>
      <c r="J29" s="68">
        <f t="shared" si="4"/>
        <v>33920.4992</v>
      </c>
      <c r="K29">
        <v>33.9</v>
      </c>
      <c r="L29" s="198">
        <f t="shared" si="2"/>
        <v>29.831999999999997</v>
      </c>
    </row>
    <row r="30" spans="1:12" ht="12.75">
      <c r="A30" s="395" t="s">
        <v>3</v>
      </c>
      <c r="B30" s="394"/>
      <c r="C30" s="119">
        <v>77</v>
      </c>
      <c r="D30" s="3">
        <v>474.2</v>
      </c>
      <c r="E30" s="186">
        <v>4.6</v>
      </c>
      <c r="F30" s="59">
        <f t="shared" si="3"/>
        <v>26175.839999999997</v>
      </c>
      <c r="G30" s="65">
        <v>81</v>
      </c>
      <c r="H30" s="65">
        <f t="shared" si="1"/>
        <v>21202.430399999997</v>
      </c>
      <c r="I30" s="63">
        <v>8800</v>
      </c>
      <c r="J30" s="68">
        <f t="shared" si="4"/>
        <v>30002.430399999997</v>
      </c>
      <c r="K30">
        <v>30</v>
      </c>
      <c r="L30" s="198">
        <f t="shared" si="2"/>
        <v>26.4</v>
      </c>
    </row>
    <row r="31" spans="1:12" ht="12.75">
      <c r="A31" s="396" t="s">
        <v>3</v>
      </c>
      <c r="B31" s="312"/>
      <c r="C31" s="117">
        <v>78</v>
      </c>
      <c r="D31" s="2">
        <v>471.6</v>
      </c>
      <c r="E31" s="183">
        <v>4.6</v>
      </c>
      <c r="F31" s="59">
        <f t="shared" si="3"/>
        <v>26032.32</v>
      </c>
      <c r="G31" s="65">
        <v>65</v>
      </c>
      <c r="H31" s="65">
        <f t="shared" si="1"/>
        <v>16921.008</v>
      </c>
      <c r="I31" s="63">
        <v>16300</v>
      </c>
      <c r="J31" s="68">
        <f t="shared" si="4"/>
        <v>33221.008</v>
      </c>
      <c r="K31">
        <v>33.2</v>
      </c>
      <c r="L31" s="198">
        <f t="shared" si="2"/>
        <v>29.216</v>
      </c>
    </row>
    <row r="32" spans="1:12" ht="12.75">
      <c r="A32" s="395" t="s">
        <v>3</v>
      </c>
      <c r="B32" s="394"/>
      <c r="C32" s="119">
        <v>79</v>
      </c>
      <c r="D32" s="3">
        <v>462</v>
      </c>
      <c r="E32" s="186">
        <v>4.6</v>
      </c>
      <c r="F32" s="59">
        <f t="shared" si="3"/>
        <v>25502.399999999998</v>
      </c>
      <c r="G32" s="65">
        <v>69</v>
      </c>
      <c r="H32" s="65">
        <f t="shared" si="1"/>
        <v>17596.656</v>
      </c>
      <c r="I32" s="63">
        <v>4500</v>
      </c>
      <c r="J32" s="68">
        <f t="shared" si="4"/>
        <v>22096.656</v>
      </c>
      <c r="K32">
        <v>22.1</v>
      </c>
      <c r="L32" s="198">
        <f t="shared" si="2"/>
        <v>19.448</v>
      </c>
    </row>
    <row r="33" spans="1:12" ht="12.75">
      <c r="A33" s="396" t="s">
        <v>3</v>
      </c>
      <c r="B33" s="312"/>
      <c r="C33" s="117">
        <v>80</v>
      </c>
      <c r="D33" s="2">
        <v>455</v>
      </c>
      <c r="E33" s="183">
        <v>4.6</v>
      </c>
      <c r="F33" s="59">
        <f t="shared" si="3"/>
        <v>25116</v>
      </c>
      <c r="G33" s="66">
        <v>78</v>
      </c>
      <c r="H33" s="65">
        <f t="shared" si="1"/>
        <v>19590.48</v>
      </c>
      <c r="I33" s="63">
        <v>13700</v>
      </c>
      <c r="J33" s="68">
        <f t="shared" si="4"/>
        <v>33290.479999999996</v>
      </c>
      <c r="K33">
        <v>33.3</v>
      </c>
      <c r="L33" s="198">
        <f t="shared" si="2"/>
        <v>29.304</v>
      </c>
    </row>
    <row r="34" spans="1:12" ht="12.75">
      <c r="A34" s="395" t="s">
        <v>3</v>
      </c>
      <c r="B34" s="394"/>
      <c r="C34" s="119">
        <v>81</v>
      </c>
      <c r="D34" s="3">
        <v>483.86</v>
      </c>
      <c r="E34" s="186">
        <v>4.6</v>
      </c>
      <c r="F34" s="59">
        <f t="shared" si="3"/>
        <v>26709.072</v>
      </c>
      <c r="G34" s="60">
        <v>89</v>
      </c>
      <c r="H34" s="65">
        <f t="shared" si="1"/>
        <v>23771.07408</v>
      </c>
      <c r="I34" s="63">
        <v>7300</v>
      </c>
      <c r="J34" s="68">
        <f t="shared" si="4"/>
        <v>31071.07408</v>
      </c>
      <c r="K34">
        <v>31.1</v>
      </c>
      <c r="L34" s="198">
        <f t="shared" si="2"/>
        <v>27.368000000000002</v>
      </c>
    </row>
    <row r="35" spans="1:12" ht="12.75">
      <c r="A35" s="396" t="s">
        <v>3</v>
      </c>
      <c r="B35" s="312"/>
      <c r="C35" s="117">
        <v>82</v>
      </c>
      <c r="D35" s="2">
        <v>461.5</v>
      </c>
      <c r="E35" s="183">
        <v>4.6</v>
      </c>
      <c r="F35" s="59">
        <f t="shared" si="3"/>
        <v>25474.799999999996</v>
      </c>
      <c r="G35" s="65">
        <v>78</v>
      </c>
      <c r="H35" s="65">
        <f t="shared" si="1"/>
        <v>19870.343999999997</v>
      </c>
      <c r="I35" s="63">
        <v>6400</v>
      </c>
      <c r="J35" s="68">
        <f t="shared" si="4"/>
        <v>26270.343999999997</v>
      </c>
      <c r="K35">
        <v>26.3</v>
      </c>
      <c r="L35" s="198">
        <f t="shared" si="2"/>
        <v>23.144000000000002</v>
      </c>
    </row>
    <row r="36" spans="1:12" ht="12.75">
      <c r="A36" s="395" t="s">
        <v>3</v>
      </c>
      <c r="B36" s="394"/>
      <c r="C36" s="119">
        <v>84</v>
      </c>
      <c r="D36" s="3">
        <v>487.67</v>
      </c>
      <c r="E36" s="186">
        <v>4.6</v>
      </c>
      <c r="F36" s="59">
        <f t="shared" si="3"/>
        <v>26919.384</v>
      </c>
      <c r="G36" s="65">
        <v>95</v>
      </c>
      <c r="H36" s="65">
        <f t="shared" si="1"/>
        <v>25573.4148</v>
      </c>
      <c r="I36" s="63">
        <v>11100</v>
      </c>
      <c r="J36" s="68">
        <f t="shared" si="4"/>
        <v>36673.4148</v>
      </c>
      <c r="K36">
        <v>36.7</v>
      </c>
      <c r="L36" s="198">
        <f t="shared" si="2"/>
        <v>32.296</v>
      </c>
    </row>
    <row r="37" spans="1:12" ht="12.75">
      <c r="A37" s="396" t="s">
        <v>3</v>
      </c>
      <c r="B37" s="312"/>
      <c r="C37" s="117">
        <v>85</v>
      </c>
      <c r="D37" s="2">
        <v>481.3</v>
      </c>
      <c r="E37" s="183">
        <v>4.6</v>
      </c>
      <c r="F37" s="59">
        <f t="shared" si="3"/>
        <v>26567.760000000002</v>
      </c>
      <c r="G37" s="65">
        <v>71</v>
      </c>
      <c r="H37" s="65">
        <f t="shared" si="1"/>
        <v>18863.109600000003</v>
      </c>
      <c r="I37" s="63">
        <v>12800</v>
      </c>
      <c r="J37" s="68">
        <f t="shared" si="4"/>
        <v>31663.109600000003</v>
      </c>
      <c r="K37">
        <v>31.7</v>
      </c>
      <c r="L37" s="198">
        <f t="shared" si="2"/>
        <v>27.896</v>
      </c>
    </row>
    <row r="38" spans="1:12" ht="12.75">
      <c r="A38" s="395" t="s">
        <v>3</v>
      </c>
      <c r="B38" s="394"/>
      <c r="C38" s="119">
        <v>86</v>
      </c>
      <c r="D38" s="3">
        <v>479.8</v>
      </c>
      <c r="E38" s="186">
        <v>4.6</v>
      </c>
      <c r="F38" s="59">
        <f t="shared" si="3"/>
        <v>26484.96</v>
      </c>
      <c r="G38" s="65">
        <v>80</v>
      </c>
      <c r="H38" s="65">
        <f t="shared" si="1"/>
        <v>21187.967999999997</v>
      </c>
      <c r="I38" s="63">
        <v>20700</v>
      </c>
      <c r="J38" s="68">
        <f t="shared" si="4"/>
        <v>41887.96799999999</v>
      </c>
      <c r="K38">
        <v>41.9</v>
      </c>
      <c r="L38" s="198">
        <f t="shared" si="2"/>
        <v>36.872</v>
      </c>
    </row>
    <row r="39" spans="1:12" ht="12.75">
      <c r="A39" s="401" t="s">
        <v>3</v>
      </c>
      <c r="B39" s="401"/>
      <c r="C39" s="120">
        <v>87</v>
      </c>
      <c r="D39" s="3">
        <v>480.8</v>
      </c>
      <c r="E39" s="183">
        <v>4.5</v>
      </c>
      <c r="F39" s="59">
        <f t="shared" si="3"/>
        <v>25963.199999999997</v>
      </c>
      <c r="G39" s="65">
        <v>84</v>
      </c>
      <c r="H39" s="65">
        <f t="shared" si="1"/>
        <v>21809.088</v>
      </c>
      <c r="I39" s="63">
        <v>17000</v>
      </c>
      <c r="J39" s="68">
        <f t="shared" si="4"/>
        <v>38809.088</v>
      </c>
      <c r="K39">
        <v>38.8</v>
      </c>
      <c r="L39" s="198">
        <f t="shared" si="2"/>
        <v>34.144</v>
      </c>
    </row>
    <row r="40" spans="1:256" s="13" customFormat="1" ht="12.75">
      <c r="A40" s="395" t="s">
        <v>3</v>
      </c>
      <c r="B40" s="394"/>
      <c r="C40" s="119">
        <v>88</v>
      </c>
      <c r="D40" s="3">
        <v>490.1</v>
      </c>
      <c r="E40" s="186">
        <v>4.6</v>
      </c>
      <c r="F40" s="59">
        <f t="shared" si="3"/>
        <v>27053.52</v>
      </c>
      <c r="G40" s="65">
        <v>79</v>
      </c>
      <c r="H40" s="65">
        <f t="shared" si="1"/>
        <v>21372.2808</v>
      </c>
      <c r="I40" s="66">
        <v>7000</v>
      </c>
      <c r="J40" s="68">
        <f t="shared" si="4"/>
        <v>28372.2808</v>
      </c>
      <c r="K40" s="14">
        <v>28.4</v>
      </c>
      <c r="L40" s="199">
        <f t="shared" si="2"/>
        <v>24.991999999999997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12" s="14" customFormat="1" ht="12.75">
      <c r="A41" s="91"/>
      <c r="B41" s="128"/>
      <c r="C41" s="29"/>
      <c r="D41" s="12"/>
      <c r="E41" s="12"/>
      <c r="F41" s="59"/>
      <c r="G41" s="129"/>
      <c r="H41" s="65"/>
      <c r="I41" s="130"/>
      <c r="J41" s="68">
        <f t="shared" si="4"/>
        <v>0</v>
      </c>
      <c r="L41"/>
    </row>
    <row r="42" spans="1:12" ht="12.75">
      <c r="A42" s="35" t="s">
        <v>27</v>
      </c>
      <c r="C42" s="47">
        <v>1</v>
      </c>
      <c r="D42" s="11">
        <v>481.35</v>
      </c>
      <c r="E42" s="185">
        <v>2.8</v>
      </c>
      <c r="F42" s="59">
        <f t="shared" si="3"/>
        <v>16173.36</v>
      </c>
      <c r="G42" s="68">
        <v>59</v>
      </c>
      <c r="H42" s="65">
        <f t="shared" si="1"/>
        <v>9542.2824</v>
      </c>
      <c r="I42" s="70">
        <v>-1500</v>
      </c>
      <c r="J42" s="68">
        <f t="shared" si="4"/>
        <v>8042.2824</v>
      </c>
      <c r="K42" s="31">
        <v>8</v>
      </c>
      <c r="L42" s="197">
        <f t="shared" si="2"/>
        <v>7.04</v>
      </c>
    </row>
    <row r="43" spans="1:12" ht="12.75">
      <c r="A43" s="35" t="s">
        <v>27</v>
      </c>
      <c r="C43" s="47">
        <v>3</v>
      </c>
      <c r="D43" s="11">
        <v>470.2</v>
      </c>
      <c r="E43" s="186">
        <v>2.8</v>
      </c>
      <c r="F43" s="59">
        <f t="shared" si="3"/>
        <v>15798.72</v>
      </c>
      <c r="G43" s="65">
        <v>40</v>
      </c>
      <c r="H43" s="65">
        <f t="shared" si="1"/>
        <v>6319.487999999999</v>
      </c>
      <c r="I43" s="63">
        <v>-21500</v>
      </c>
      <c r="J43" s="68">
        <f t="shared" si="4"/>
        <v>-15180.512</v>
      </c>
      <c r="K43" s="31">
        <v>0</v>
      </c>
      <c r="L43" s="198">
        <f t="shared" si="2"/>
        <v>0</v>
      </c>
    </row>
    <row r="44" spans="1:12" ht="12.75">
      <c r="A44" s="396" t="s">
        <v>4</v>
      </c>
      <c r="B44" s="312"/>
      <c r="C44" s="117">
        <v>12</v>
      </c>
      <c r="D44" s="2">
        <v>463.2</v>
      </c>
      <c r="E44" s="183">
        <v>4.6</v>
      </c>
      <c r="F44" s="59">
        <f t="shared" si="3"/>
        <v>25568.64</v>
      </c>
      <c r="G44" s="65">
        <v>72</v>
      </c>
      <c r="H44" s="65">
        <f t="shared" si="1"/>
        <v>18409.4208</v>
      </c>
      <c r="I44" s="63">
        <v>15100</v>
      </c>
      <c r="J44" s="68">
        <f t="shared" si="4"/>
        <v>33509.4208</v>
      </c>
      <c r="K44" s="31">
        <v>33.5</v>
      </c>
      <c r="L44" s="198">
        <f t="shared" si="2"/>
        <v>29.48</v>
      </c>
    </row>
    <row r="45" spans="1:12" ht="12.75">
      <c r="A45" s="395" t="s">
        <v>4</v>
      </c>
      <c r="B45" s="394"/>
      <c r="C45" s="119">
        <v>15</v>
      </c>
      <c r="D45" s="3">
        <v>470.8</v>
      </c>
      <c r="E45" s="186">
        <v>4.6</v>
      </c>
      <c r="F45" s="59">
        <f t="shared" si="3"/>
        <v>25988.159999999996</v>
      </c>
      <c r="G45" s="65">
        <v>75</v>
      </c>
      <c r="H45" s="65">
        <f t="shared" si="1"/>
        <v>19491.12</v>
      </c>
      <c r="I45" s="63">
        <v>18900</v>
      </c>
      <c r="J45" s="68">
        <f t="shared" si="4"/>
        <v>38391.119999999995</v>
      </c>
      <c r="K45" s="31">
        <v>28.4</v>
      </c>
      <c r="L45" s="198">
        <f t="shared" si="2"/>
        <v>24.991999999999997</v>
      </c>
    </row>
    <row r="46" spans="1:12" ht="12.75">
      <c r="A46" s="395" t="s">
        <v>4</v>
      </c>
      <c r="B46" s="394"/>
      <c r="C46" s="119">
        <v>17</v>
      </c>
      <c r="D46" s="3">
        <v>476.2</v>
      </c>
      <c r="E46" s="186">
        <v>4.6</v>
      </c>
      <c r="F46" s="59">
        <f t="shared" si="3"/>
        <v>26286.239999999998</v>
      </c>
      <c r="G46" s="65">
        <v>75</v>
      </c>
      <c r="H46" s="65">
        <f t="shared" si="1"/>
        <v>19714.679999999997</v>
      </c>
      <c r="I46" s="63">
        <v>18200</v>
      </c>
      <c r="J46" s="68">
        <f t="shared" si="4"/>
        <v>37914.67999999999</v>
      </c>
      <c r="K46" s="31">
        <v>38</v>
      </c>
      <c r="L46" s="198">
        <f t="shared" si="2"/>
        <v>33.44</v>
      </c>
    </row>
    <row r="47" spans="1:12" ht="12.75">
      <c r="A47" s="396" t="s">
        <v>4</v>
      </c>
      <c r="B47" s="312"/>
      <c r="C47" s="117">
        <v>18</v>
      </c>
      <c r="D47" s="2">
        <v>471.5</v>
      </c>
      <c r="E47" s="183">
        <v>4.6</v>
      </c>
      <c r="F47" s="59">
        <f t="shared" si="3"/>
        <v>26026.799999999996</v>
      </c>
      <c r="G47" s="65">
        <v>79</v>
      </c>
      <c r="H47" s="65">
        <f t="shared" si="1"/>
        <v>20561.172</v>
      </c>
      <c r="I47" s="63">
        <v>13000</v>
      </c>
      <c r="J47" s="68">
        <f t="shared" si="4"/>
        <v>33561.172</v>
      </c>
      <c r="K47" s="31">
        <v>33.6</v>
      </c>
      <c r="L47" s="198">
        <f t="shared" si="2"/>
        <v>29.568</v>
      </c>
    </row>
    <row r="48" spans="1:12" ht="12.75">
      <c r="A48" s="395" t="s">
        <v>4</v>
      </c>
      <c r="B48" s="394"/>
      <c r="C48" s="119">
        <v>19</v>
      </c>
      <c r="D48" s="3">
        <v>479.3</v>
      </c>
      <c r="E48" s="186">
        <v>4.6</v>
      </c>
      <c r="F48" s="59">
        <f t="shared" si="3"/>
        <v>26457.359999999997</v>
      </c>
      <c r="G48" s="65">
        <v>69</v>
      </c>
      <c r="H48" s="65">
        <f t="shared" si="1"/>
        <v>18255.5784</v>
      </c>
      <c r="I48" s="63">
        <v>9000</v>
      </c>
      <c r="J48" s="68">
        <f t="shared" si="4"/>
        <v>27255.5784</v>
      </c>
      <c r="K48" s="31">
        <v>27.3</v>
      </c>
      <c r="L48" s="198">
        <f t="shared" si="2"/>
        <v>24.024</v>
      </c>
    </row>
    <row r="49" spans="1:12" ht="12.75">
      <c r="A49" s="396" t="s">
        <v>4</v>
      </c>
      <c r="B49" s="312"/>
      <c r="C49" s="117">
        <v>20</v>
      </c>
      <c r="D49" s="2">
        <v>476.9</v>
      </c>
      <c r="E49" s="183">
        <v>4.6</v>
      </c>
      <c r="F49" s="59">
        <f t="shared" si="3"/>
        <v>26324.879999999997</v>
      </c>
      <c r="G49" s="65">
        <v>65</v>
      </c>
      <c r="H49" s="65">
        <f t="shared" si="1"/>
        <v>17111.172</v>
      </c>
      <c r="I49" s="63">
        <v>14900</v>
      </c>
      <c r="J49" s="68">
        <f t="shared" si="4"/>
        <v>32011.172</v>
      </c>
      <c r="K49" s="31">
        <v>32</v>
      </c>
      <c r="L49" s="198">
        <f t="shared" si="2"/>
        <v>28.16</v>
      </c>
    </row>
    <row r="50" spans="1:12" ht="12.75">
      <c r="A50" s="303" t="s">
        <v>4</v>
      </c>
      <c r="B50" s="307"/>
      <c r="C50" s="127">
        <v>22</v>
      </c>
      <c r="D50" s="7">
        <v>480.9</v>
      </c>
      <c r="E50" s="187">
        <v>4.6</v>
      </c>
      <c r="F50" s="59">
        <f t="shared" si="3"/>
        <v>26545.68</v>
      </c>
      <c r="G50" s="66">
        <v>69</v>
      </c>
      <c r="H50" s="65">
        <f t="shared" si="1"/>
        <v>18316.5192</v>
      </c>
      <c r="I50" s="63">
        <v>2800</v>
      </c>
      <c r="J50" s="68">
        <f t="shared" si="4"/>
        <v>21116.5192</v>
      </c>
      <c r="K50" s="31">
        <v>21</v>
      </c>
      <c r="L50" s="199">
        <f t="shared" si="2"/>
        <v>18.48</v>
      </c>
    </row>
    <row r="51" spans="1:12" ht="12.75">
      <c r="A51" s="349"/>
      <c r="B51" s="351"/>
      <c r="C51" s="12"/>
      <c r="D51" s="12"/>
      <c r="E51" s="12"/>
      <c r="F51" s="59"/>
      <c r="G51" s="129"/>
      <c r="H51" s="65"/>
      <c r="I51" s="130"/>
      <c r="J51" s="68">
        <f t="shared" si="4"/>
        <v>0</v>
      </c>
      <c r="L51" s="194"/>
    </row>
    <row r="52" spans="1:12" ht="12.75">
      <c r="A52" s="87" t="s">
        <v>32</v>
      </c>
      <c r="C52" s="131">
        <v>1</v>
      </c>
      <c r="D52" s="107">
        <v>517.8</v>
      </c>
      <c r="E52" s="183">
        <v>3</v>
      </c>
      <c r="F52" s="59">
        <f t="shared" si="3"/>
        <v>18640.8</v>
      </c>
      <c r="G52" s="68">
        <v>93</v>
      </c>
      <c r="H52" s="65">
        <f t="shared" si="1"/>
        <v>17335.944</v>
      </c>
      <c r="I52" s="70">
        <v>4100</v>
      </c>
      <c r="J52" s="68">
        <f t="shared" si="4"/>
        <v>21435.944</v>
      </c>
      <c r="K52">
        <v>21.4</v>
      </c>
      <c r="L52" s="197">
        <f t="shared" si="2"/>
        <v>18.831999999999997</v>
      </c>
    </row>
    <row r="53" spans="1:12" ht="12.75">
      <c r="A53" s="35" t="s">
        <v>32</v>
      </c>
      <c r="C53" s="47">
        <v>3</v>
      </c>
      <c r="D53" s="11">
        <v>511.7</v>
      </c>
      <c r="E53" s="175">
        <v>3</v>
      </c>
      <c r="F53" s="59">
        <f t="shared" si="3"/>
        <v>18421.199999999997</v>
      </c>
      <c r="G53" s="65">
        <v>68</v>
      </c>
      <c r="H53" s="65">
        <f t="shared" si="1"/>
        <v>12526.416</v>
      </c>
      <c r="I53" s="63">
        <v>-9600</v>
      </c>
      <c r="J53" s="68">
        <f t="shared" si="4"/>
        <v>2926.4159999999993</v>
      </c>
      <c r="K53">
        <v>2.9</v>
      </c>
      <c r="L53" s="198">
        <f t="shared" si="2"/>
        <v>2.552</v>
      </c>
    </row>
    <row r="54" spans="1:12" ht="12.75">
      <c r="A54" s="35" t="s">
        <v>32</v>
      </c>
      <c r="C54" s="47">
        <v>6</v>
      </c>
      <c r="D54" s="11">
        <v>321.4</v>
      </c>
      <c r="E54" s="175">
        <v>3</v>
      </c>
      <c r="F54" s="59">
        <f t="shared" si="3"/>
        <v>11570.4</v>
      </c>
      <c r="G54" s="65">
        <v>68</v>
      </c>
      <c r="H54" s="65">
        <f t="shared" si="1"/>
        <v>7867.871999999999</v>
      </c>
      <c r="I54" s="63">
        <v>0</v>
      </c>
      <c r="J54" s="68">
        <f t="shared" si="4"/>
        <v>7867.871999999999</v>
      </c>
      <c r="K54">
        <v>7.8</v>
      </c>
      <c r="L54" s="198">
        <f t="shared" si="2"/>
        <v>6.864</v>
      </c>
    </row>
    <row r="55" spans="1:12" ht="12.75">
      <c r="A55" s="35" t="s">
        <v>32</v>
      </c>
      <c r="C55" s="47">
        <v>7</v>
      </c>
      <c r="D55" s="11">
        <v>318.8</v>
      </c>
      <c r="E55" s="183">
        <v>3</v>
      </c>
      <c r="F55" s="59">
        <f t="shared" si="3"/>
        <v>11476.800000000001</v>
      </c>
      <c r="G55" s="65">
        <v>88</v>
      </c>
      <c r="H55" s="65">
        <f t="shared" si="1"/>
        <v>10099.584</v>
      </c>
      <c r="I55" s="63">
        <v>-18800</v>
      </c>
      <c r="J55" s="68">
        <f t="shared" si="4"/>
        <v>-8700.416</v>
      </c>
      <c r="K55">
        <v>0</v>
      </c>
      <c r="L55" s="162">
        <f t="shared" si="2"/>
        <v>0</v>
      </c>
    </row>
    <row r="56" spans="1:12" ht="12.75">
      <c r="A56" s="35" t="s">
        <v>32</v>
      </c>
      <c r="C56" s="47">
        <v>8</v>
      </c>
      <c r="D56" s="11">
        <v>323</v>
      </c>
      <c r="E56" s="183">
        <v>2.8</v>
      </c>
      <c r="F56" s="59">
        <f t="shared" si="3"/>
        <v>10852.8</v>
      </c>
      <c r="G56" s="65">
        <v>68</v>
      </c>
      <c r="H56" s="65">
        <f t="shared" si="1"/>
        <v>7379.903999999999</v>
      </c>
      <c r="I56" s="63">
        <v>-2800</v>
      </c>
      <c r="J56" s="68">
        <f t="shared" si="4"/>
        <v>4579.903999999999</v>
      </c>
      <c r="K56">
        <v>4.6</v>
      </c>
      <c r="L56" s="198">
        <f t="shared" si="2"/>
        <v>4.048</v>
      </c>
    </row>
    <row r="57" spans="1:12" ht="12.75">
      <c r="A57" s="35" t="s">
        <v>32</v>
      </c>
      <c r="C57" s="47">
        <v>9</v>
      </c>
      <c r="D57" s="11">
        <v>338.8</v>
      </c>
      <c r="E57" s="183">
        <v>3</v>
      </c>
      <c r="F57" s="59">
        <f t="shared" si="3"/>
        <v>12196.800000000001</v>
      </c>
      <c r="G57" s="65">
        <v>66</v>
      </c>
      <c r="H57" s="65">
        <f t="shared" si="1"/>
        <v>8049.888000000001</v>
      </c>
      <c r="I57" s="63">
        <v>6000</v>
      </c>
      <c r="J57" s="68">
        <f t="shared" si="4"/>
        <v>14049.888</v>
      </c>
      <c r="K57">
        <v>14.1</v>
      </c>
      <c r="L57" s="198">
        <f t="shared" si="2"/>
        <v>12.408</v>
      </c>
    </row>
    <row r="58" spans="1:12" ht="12.75">
      <c r="A58" s="35" t="s">
        <v>32</v>
      </c>
      <c r="C58" s="47">
        <v>10</v>
      </c>
      <c r="D58" s="11">
        <v>322.6</v>
      </c>
      <c r="E58" s="183">
        <v>3</v>
      </c>
      <c r="F58" s="59">
        <f t="shared" si="3"/>
        <v>11613.6</v>
      </c>
      <c r="G58" s="65">
        <v>48</v>
      </c>
      <c r="H58" s="65">
        <f t="shared" si="1"/>
        <v>5574.528</v>
      </c>
      <c r="I58" s="63">
        <v>4700</v>
      </c>
      <c r="J58" s="68">
        <f t="shared" si="4"/>
        <v>10274.528</v>
      </c>
      <c r="K58">
        <v>10.3</v>
      </c>
      <c r="L58" s="198">
        <f t="shared" si="2"/>
        <v>9.064</v>
      </c>
    </row>
    <row r="59" spans="1:12" ht="12.75">
      <c r="A59" s="35" t="s">
        <v>32</v>
      </c>
      <c r="C59" s="47">
        <v>11</v>
      </c>
      <c r="D59" s="11">
        <v>332.4</v>
      </c>
      <c r="E59" s="183">
        <v>2.8</v>
      </c>
      <c r="F59" s="59">
        <f t="shared" si="3"/>
        <v>11168.64</v>
      </c>
      <c r="G59" s="65">
        <v>49</v>
      </c>
      <c r="H59" s="65">
        <f t="shared" si="1"/>
        <v>5472.6336</v>
      </c>
      <c r="I59" s="63">
        <v>4200</v>
      </c>
      <c r="J59" s="68">
        <f t="shared" si="4"/>
        <v>9672.633600000001</v>
      </c>
      <c r="K59">
        <v>9.7</v>
      </c>
      <c r="L59" s="198">
        <f t="shared" si="2"/>
        <v>8.536</v>
      </c>
    </row>
    <row r="60" spans="1:12" ht="12.75">
      <c r="A60" s="35" t="s">
        <v>32</v>
      </c>
      <c r="C60" s="47">
        <v>12</v>
      </c>
      <c r="D60" s="54">
        <v>321.2</v>
      </c>
      <c r="E60" s="183">
        <v>3</v>
      </c>
      <c r="F60" s="59">
        <f t="shared" si="3"/>
        <v>11563.199999999999</v>
      </c>
      <c r="G60" s="65">
        <v>68</v>
      </c>
      <c r="H60" s="65">
        <f t="shared" si="1"/>
        <v>7862.976</v>
      </c>
      <c r="I60" s="63">
        <v>-7400</v>
      </c>
      <c r="J60" s="68">
        <f t="shared" si="4"/>
        <v>462.97599999999966</v>
      </c>
      <c r="K60">
        <v>0.5</v>
      </c>
      <c r="L60" s="198">
        <f t="shared" si="2"/>
        <v>0.44</v>
      </c>
    </row>
    <row r="61" spans="1:12" ht="12.75">
      <c r="A61" s="35" t="s">
        <v>32</v>
      </c>
      <c r="C61" s="47">
        <v>15</v>
      </c>
      <c r="D61" s="11">
        <v>311</v>
      </c>
      <c r="E61" s="183">
        <v>2.8</v>
      </c>
      <c r="F61" s="59">
        <f t="shared" si="3"/>
        <v>10449.599999999999</v>
      </c>
      <c r="G61" s="65">
        <v>68</v>
      </c>
      <c r="H61" s="65">
        <f t="shared" si="1"/>
        <v>7105.727999999999</v>
      </c>
      <c r="I61" s="63">
        <v>5000</v>
      </c>
      <c r="J61" s="68">
        <f t="shared" si="4"/>
        <v>12105.728</v>
      </c>
      <c r="K61">
        <v>12.1</v>
      </c>
      <c r="L61" s="198">
        <f t="shared" si="2"/>
        <v>10.648</v>
      </c>
    </row>
    <row r="62" spans="1:12" ht="12.75">
      <c r="A62" s="395" t="s">
        <v>5</v>
      </c>
      <c r="B62" s="394"/>
      <c r="C62" s="120">
        <v>19</v>
      </c>
      <c r="D62" s="3">
        <v>465.3</v>
      </c>
      <c r="E62" s="186">
        <v>4.6</v>
      </c>
      <c r="F62" s="59">
        <f t="shared" si="3"/>
        <v>25684.56</v>
      </c>
      <c r="G62" s="65">
        <v>38</v>
      </c>
      <c r="H62" s="65">
        <f t="shared" si="1"/>
        <v>9760.1328</v>
      </c>
      <c r="I62" s="63">
        <v>9500</v>
      </c>
      <c r="J62" s="68">
        <f t="shared" si="4"/>
        <v>19260.1328</v>
      </c>
      <c r="K62">
        <v>19.3</v>
      </c>
      <c r="L62" s="198">
        <f t="shared" si="2"/>
        <v>16.984</v>
      </c>
    </row>
    <row r="63" spans="1:12" ht="12.75">
      <c r="A63" s="35" t="s">
        <v>32</v>
      </c>
      <c r="C63" s="47">
        <v>20</v>
      </c>
      <c r="D63" s="11">
        <v>321.6</v>
      </c>
      <c r="E63" s="183">
        <v>2</v>
      </c>
      <c r="F63" s="59">
        <f t="shared" si="3"/>
        <v>7718.400000000001</v>
      </c>
      <c r="G63" s="65">
        <v>81</v>
      </c>
      <c r="H63" s="65">
        <f t="shared" si="1"/>
        <v>6251.904</v>
      </c>
      <c r="I63" s="63">
        <v>-100</v>
      </c>
      <c r="J63" s="68">
        <f t="shared" si="4"/>
        <v>6151.904</v>
      </c>
      <c r="K63">
        <v>6.2</v>
      </c>
      <c r="L63" s="198">
        <f t="shared" si="2"/>
        <v>5.456</v>
      </c>
    </row>
    <row r="64" spans="1:12" ht="12.75">
      <c r="A64" s="35" t="s">
        <v>32</v>
      </c>
      <c r="C64" s="47">
        <v>22</v>
      </c>
      <c r="D64" s="11">
        <v>330.1</v>
      </c>
      <c r="E64" s="183">
        <v>3</v>
      </c>
      <c r="F64" s="59">
        <f t="shared" si="3"/>
        <v>11883.6</v>
      </c>
      <c r="G64" s="66">
        <v>88</v>
      </c>
      <c r="H64" s="65">
        <f t="shared" si="1"/>
        <v>10457.568000000001</v>
      </c>
      <c r="I64" s="63">
        <v>8000</v>
      </c>
      <c r="J64" s="68">
        <f t="shared" si="4"/>
        <v>18457.568</v>
      </c>
      <c r="K64">
        <v>18.5</v>
      </c>
      <c r="L64" s="198">
        <f t="shared" si="2"/>
        <v>16.28</v>
      </c>
    </row>
    <row r="65" spans="1:12" ht="12.75">
      <c r="A65" s="395" t="s">
        <v>5</v>
      </c>
      <c r="B65" s="394"/>
      <c r="C65" s="166">
        <v>23</v>
      </c>
      <c r="D65" s="3">
        <v>440.7</v>
      </c>
      <c r="E65" s="186">
        <v>4.6</v>
      </c>
      <c r="F65" s="59">
        <f t="shared" si="3"/>
        <v>24326.64</v>
      </c>
      <c r="G65" s="65">
        <v>73</v>
      </c>
      <c r="H65" s="65">
        <f t="shared" si="1"/>
        <v>17758.4472</v>
      </c>
      <c r="I65" s="63">
        <v>16800</v>
      </c>
      <c r="J65" s="68">
        <f t="shared" si="4"/>
        <v>34558.447199999995</v>
      </c>
      <c r="K65">
        <v>34.6</v>
      </c>
      <c r="L65" s="198">
        <f t="shared" si="2"/>
        <v>30.448</v>
      </c>
    </row>
    <row r="66" spans="1:12" ht="12.75">
      <c r="A66" s="35" t="s">
        <v>32</v>
      </c>
      <c r="C66" s="47">
        <v>24</v>
      </c>
      <c r="D66" s="11">
        <v>327.3</v>
      </c>
      <c r="E66" s="183">
        <v>3</v>
      </c>
      <c r="F66" s="59">
        <f t="shared" si="3"/>
        <v>11782.800000000001</v>
      </c>
      <c r="G66" s="65">
        <v>78</v>
      </c>
      <c r="H66" s="65">
        <f t="shared" si="1"/>
        <v>9190.584</v>
      </c>
      <c r="I66" s="63">
        <v>-20300</v>
      </c>
      <c r="J66" s="68">
        <f t="shared" si="4"/>
        <v>-11109.416</v>
      </c>
      <c r="K66">
        <v>0</v>
      </c>
      <c r="L66" s="198">
        <f t="shared" si="2"/>
        <v>0</v>
      </c>
    </row>
    <row r="67" spans="1:12" ht="12.75">
      <c r="A67" s="396" t="s">
        <v>5</v>
      </c>
      <c r="B67" s="312"/>
      <c r="C67" s="117">
        <v>25</v>
      </c>
      <c r="D67" s="2">
        <v>472.5</v>
      </c>
      <c r="E67" s="183">
        <v>3</v>
      </c>
      <c r="F67" s="59">
        <f>D67*E67*12</f>
        <v>17010</v>
      </c>
      <c r="G67" s="65">
        <v>75</v>
      </c>
      <c r="H67" s="65">
        <f>F67*G67/100</f>
        <v>12757.5</v>
      </c>
      <c r="I67" s="63">
        <v>9600</v>
      </c>
      <c r="J67" s="68">
        <f t="shared" si="4"/>
        <v>22357.5</v>
      </c>
      <c r="K67">
        <v>22.4</v>
      </c>
      <c r="L67" s="198">
        <f t="shared" si="2"/>
        <v>19.712</v>
      </c>
    </row>
    <row r="68" spans="1:12" ht="12.75">
      <c r="A68" s="35" t="s">
        <v>32</v>
      </c>
      <c r="C68" s="47">
        <v>26</v>
      </c>
      <c r="D68" s="11">
        <v>333.2</v>
      </c>
      <c r="E68" s="183">
        <v>3</v>
      </c>
      <c r="F68" s="59">
        <f t="shared" si="3"/>
        <v>11995.199999999999</v>
      </c>
      <c r="G68" s="65">
        <v>79</v>
      </c>
      <c r="H68" s="65">
        <f t="shared" si="1"/>
        <v>9476.207999999999</v>
      </c>
      <c r="I68" s="63">
        <v>7100</v>
      </c>
      <c r="J68" s="68">
        <f t="shared" si="4"/>
        <v>16576.208</v>
      </c>
      <c r="K68">
        <v>16.6</v>
      </c>
      <c r="L68" s="198">
        <f t="shared" si="2"/>
        <v>14.608</v>
      </c>
    </row>
    <row r="69" spans="1:12" ht="12.75">
      <c r="A69" s="35" t="s">
        <v>32</v>
      </c>
      <c r="C69" s="47">
        <v>30</v>
      </c>
      <c r="D69" s="11">
        <v>335.7</v>
      </c>
      <c r="E69" s="183">
        <v>3</v>
      </c>
      <c r="F69" s="59">
        <f t="shared" si="3"/>
        <v>12085.199999999999</v>
      </c>
      <c r="G69" s="65">
        <v>79</v>
      </c>
      <c r="H69" s="65">
        <f t="shared" si="1"/>
        <v>9547.307999999999</v>
      </c>
      <c r="I69" s="63">
        <v>700</v>
      </c>
      <c r="J69" s="68">
        <f t="shared" si="4"/>
        <v>10247.307999999999</v>
      </c>
      <c r="K69">
        <v>10.2</v>
      </c>
      <c r="L69" s="198">
        <f t="shared" si="2"/>
        <v>8.975999999999999</v>
      </c>
    </row>
    <row r="70" spans="1:12" ht="12.75">
      <c r="A70" s="35" t="s">
        <v>32</v>
      </c>
      <c r="C70" s="47" t="s">
        <v>49</v>
      </c>
      <c r="D70" s="54">
        <v>345.9</v>
      </c>
      <c r="E70" s="183">
        <v>3</v>
      </c>
      <c r="F70" s="59">
        <f t="shared" si="3"/>
        <v>12452.399999999998</v>
      </c>
      <c r="G70" s="65">
        <v>84</v>
      </c>
      <c r="H70" s="65">
        <f t="shared" si="1"/>
        <v>10460.015999999998</v>
      </c>
      <c r="I70" s="63">
        <v>-4600</v>
      </c>
      <c r="J70" s="68">
        <f t="shared" si="4"/>
        <v>5860.015999999998</v>
      </c>
      <c r="K70">
        <v>5.9</v>
      </c>
      <c r="L70" s="198">
        <f t="shared" si="2"/>
        <v>5.192</v>
      </c>
    </row>
    <row r="71" spans="1:12" ht="12.75">
      <c r="A71" s="395" t="s">
        <v>5</v>
      </c>
      <c r="B71" s="394"/>
      <c r="C71" s="167">
        <v>31</v>
      </c>
      <c r="D71" s="3">
        <v>482.9</v>
      </c>
      <c r="E71" s="186">
        <v>4.3</v>
      </c>
      <c r="F71" s="59">
        <f t="shared" si="3"/>
        <v>24917.64</v>
      </c>
      <c r="G71" s="65">
        <v>100</v>
      </c>
      <c r="H71" s="65">
        <f t="shared" si="1"/>
        <v>24917.64</v>
      </c>
      <c r="I71" s="63">
        <v>17600</v>
      </c>
      <c r="J71" s="68">
        <f t="shared" si="4"/>
        <v>42517.64</v>
      </c>
      <c r="K71">
        <v>42.5</v>
      </c>
      <c r="L71" s="198">
        <f t="shared" si="2"/>
        <v>37.4</v>
      </c>
    </row>
    <row r="72" spans="1:12" ht="12.75">
      <c r="A72" s="17" t="s">
        <v>5</v>
      </c>
      <c r="B72" s="15"/>
      <c r="C72" s="167">
        <v>32</v>
      </c>
      <c r="D72" s="3">
        <v>483.1</v>
      </c>
      <c r="E72" s="186">
        <v>4.6</v>
      </c>
      <c r="F72" s="59">
        <f t="shared" si="3"/>
        <v>26667.119999999995</v>
      </c>
      <c r="G72" s="65">
        <v>65</v>
      </c>
      <c r="H72" s="65">
        <f t="shared" si="1"/>
        <v>17333.627999999997</v>
      </c>
      <c r="I72" s="63">
        <v>-1100</v>
      </c>
      <c r="J72" s="68">
        <f t="shared" si="4"/>
        <v>16233.627999999997</v>
      </c>
      <c r="K72">
        <v>16.2</v>
      </c>
      <c r="L72" s="198">
        <f aca="true" t="shared" si="5" ref="L72:L135">K72*88%</f>
        <v>14.256</v>
      </c>
    </row>
    <row r="73" spans="1:12" ht="12.75">
      <c r="A73" s="395" t="s">
        <v>5</v>
      </c>
      <c r="B73" s="394"/>
      <c r="C73" s="119">
        <v>34</v>
      </c>
      <c r="D73" s="3">
        <v>480.4</v>
      </c>
      <c r="E73" s="186">
        <v>4.6</v>
      </c>
      <c r="F73" s="59">
        <f t="shared" si="3"/>
        <v>26518.079999999994</v>
      </c>
      <c r="G73" s="65">
        <v>84</v>
      </c>
      <c r="H73" s="65">
        <f t="shared" si="1"/>
        <v>22275.187199999997</v>
      </c>
      <c r="I73" s="63">
        <v>2100</v>
      </c>
      <c r="J73" s="68">
        <f t="shared" si="4"/>
        <v>24375.187199999997</v>
      </c>
      <c r="K73">
        <v>24.4</v>
      </c>
      <c r="L73" s="198">
        <f t="shared" si="5"/>
        <v>21.471999999999998</v>
      </c>
    </row>
    <row r="74" spans="1:12" ht="12.75">
      <c r="A74" s="396" t="s">
        <v>5</v>
      </c>
      <c r="B74" s="312"/>
      <c r="C74" s="119">
        <v>36</v>
      </c>
      <c r="D74" s="2">
        <v>469.9</v>
      </c>
      <c r="E74" s="183">
        <v>3</v>
      </c>
      <c r="F74" s="59">
        <f t="shared" si="3"/>
        <v>16916.399999999998</v>
      </c>
      <c r="G74" s="65">
        <v>60</v>
      </c>
      <c r="H74" s="65">
        <f aca="true" t="shared" si="6" ref="H74:H131">F74*G74/100</f>
        <v>10149.839999999998</v>
      </c>
      <c r="I74" s="63">
        <v>-42400</v>
      </c>
      <c r="J74" s="68">
        <f t="shared" si="4"/>
        <v>-32250.160000000003</v>
      </c>
      <c r="K74">
        <v>0</v>
      </c>
      <c r="L74" s="162">
        <f t="shared" si="5"/>
        <v>0</v>
      </c>
    </row>
    <row r="75" spans="1:12" ht="12.75">
      <c r="A75" s="402" t="s">
        <v>5</v>
      </c>
      <c r="B75" s="307"/>
      <c r="C75" s="148">
        <v>40</v>
      </c>
      <c r="D75" s="7">
        <v>482.3</v>
      </c>
      <c r="E75" s="187">
        <v>4.4</v>
      </c>
      <c r="F75" s="59">
        <f>D75*E75*12</f>
        <v>25465.440000000002</v>
      </c>
      <c r="G75" s="66">
        <v>73</v>
      </c>
      <c r="H75" s="65">
        <f>F75*G75/100</f>
        <v>18589.771200000003</v>
      </c>
      <c r="I75" s="63">
        <v>6300</v>
      </c>
      <c r="J75" s="68">
        <f t="shared" si="4"/>
        <v>24889.771200000003</v>
      </c>
      <c r="K75">
        <v>24.8</v>
      </c>
      <c r="L75" s="198">
        <f t="shared" si="5"/>
        <v>21.824</v>
      </c>
    </row>
    <row r="76" spans="1:12" ht="12.75">
      <c r="A76" s="395" t="s">
        <v>5</v>
      </c>
      <c r="B76" s="394"/>
      <c r="C76" s="119">
        <v>42</v>
      </c>
      <c r="D76" s="3">
        <v>481.6</v>
      </c>
      <c r="E76" s="186">
        <v>4.3</v>
      </c>
      <c r="F76" s="59">
        <f aca="true" t="shared" si="7" ref="F76:F131">D76*E76*12</f>
        <v>24850.56</v>
      </c>
      <c r="G76" s="65">
        <v>45</v>
      </c>
      <c r="H76" s="65">
        <f t="shared" si="6"/>
        <v>11182.752</v>
      </c>
      <c r="I76" s="63">
        <v>6200</v>
      </c>
      <c r="J76" s="68">
        <f t="shared" si="4"/>
        <v>17382.752</v>
      </c>
      <c r="K76">
        <v>17.4</v>
      </c>
      <c r="L76" s="6">
        <f t="shared" si="5"/>
        <v>15.312</v>
      </c>
    </row>
    <row r="77" spans="1:10" ht="12.75">
      <c r="A77" s="339"/>
      <c r="B77" s="341"/>
      <c r="C77" s="12"/>
      <c r="D77" s="12"/>
      <c r="E77" s="79"/>
      <c r="F77" s="59"/>
      <c r="G77" s="129"/>
      <c r="H77" s="65"/>
      <c r="I77" s="130"/>
      <c r="J77" s="68">
        <f t="shared" si="4"/>
        <v>0</v>
      </c>
    </row>
    <row r="78" spans="1:12" ht="12.75">
      <c r="A78" s="304" t="s">
        <v>6</v>
      </c>
      <c r="B78" s="308"/>
      <c r="C78" s="132">
        <v>5</v>
      </c>
      <c r="D78" s="6">
        <v>482.9</v>
      </c>
      <c r="E78" s="183">
        <v>4.6</v>
      </c>
      <c r="F78" s="59">
        <f t="shared" si="7"/>
        <v>26656.079999999994</v>
      </c>
      <c r="G78" s="68">
        <v>95</v>
      </c>
      <c r="H78" s="65">
        <f t="shared" si="6"/>
        <v>25323.275999999998</v>
      </c>
      <c r="I78" s="70">
        <v>16800</v>
      </c>
      <c r="J78" s="68">
        <f aca="true" t="shared" si="8" ref="J78:J141">SUM(H78:I78)</f>
        <v>42123.276</v>
      </c>
      <c r="K78">
        <v>42.1</v>
      </c>
      <c r="L78" s="197">
        <f t="shared" si="5"/>
        <v>37.048</v>
      </c>
    </row>
    <row r="79" spans="1:12" ht="12.75">
      <c r="A79" s="395" t="s">
        <v>6</v>
      </c>
      <c r="B79" s="394"/>
      <c r="C79" s="119">
        <v>7</v>
      </c>
      <c r="D79" s="3">
        <v>467.2</v>
      </c>
      <c r="E79" s="186">
        <v>4.6</v>
      </c>
      <c r="F79" s="59">
        <f t="shared" si="7"/>
        <v>25789.44</v>
      </c>
      <c r="G79" s="65">
        <v>69</v>
      </c>
      <c r="H79" s="65">
        <f t="shared" si="6"/>
        <v>17794.7136</v>
      </c>
      <c r="I79" s="63">
        <v>10400</v>
      </c>
      <c r="J79" s="68">
        <f t="shared" si="8"/>
        <v>28194.7136</v>
      </c>
      <c r="K79">
        <v>28.2</v>
      </c>
      <c r="L79" s="198">
        <f t="shared" si="5"/>
        <v>24.816</v>
      </c>
    </row>
    <row r="80" spans="1:12" ht="12.75">
      <c r="A80" s="396" t="s">
        <v>6</v>
      </c>
      <c r="B80" s="312"/>
      <c r="C80" s="117">
        <v>8</v>
      </c>
      <c r="D80" s="2">
        <v>487.3</v>
      </c>
      <c r="E80" s="183">
        <v>4.6</v>
      </c>
      <c r="F80" s="142">
        <f t="shared" si="7"/>
        <v>26898.96</v>
      </c>
      <c r="G80" s="164">
        <v>52</v>
      </c>
      <c r="H80" s="65">
        <f t="shared" si="6"/>
        <v>13987.4592</v>
      </c>
      <c r="I80" s="63">
        <v>16400</v>
      </c>
      <c r="J80" s="68">
        <f t="shared" si="8"/>
        <v>30387.459199999998</v>
      </c>
      <c r="K80">
        <v>30.4</v>
      </c>
      <c r="L80" s="199">
        <f t="shared" si="5"/>
        <v>26.752</v>
      </c>
    </row>
    <row r="81" spans="1:12" ht="12.75">
      <c r="A81" s="25"/>
      <c r="B81" s="24"/>
      <c r="C81" s="12"/>
      <c r="D81" s="3"/>
      <c r="E81" s="10"/>
      <c r="F81" s="59"/>
      <c r="G81" s="66"/>
      <c r="H81" s="66"/>
      <c r="I81" s="70"/>
      <c r="J81" s="68">
        <f t="shared" si="8"/>
        <v>0</v>
      </c>
      <c r="L81" s="194"/>
    </row>
    <row r="82" spans="1:12" ht="12.75">
      <c r="A82" s="393" t="s">
        <v>7</v>
      </c>
      <c r="B82" s="394"/>
      <c r="C82" s="119" t="s">
        <v>73</v>
      </c>
      <c r="D82" s="3">
        <v>950.4</v>
      </c>
      <c r="E82" s="184">
        <v>3.76</v>
      </c>
      <c r="F82" s="59">
        <f t="shared" si="7"/>
        <v>42882.047999999995</v>
      </c>
      <c r="G82" s="65">
        <v>66</v>
      </c>
      <c r="H82" s="65">
        <f t="shared" si="6"/>
        <v>28302.151679999995</v>
      </c>
      <c r="I82" s="63">
        <v>-123800</v>
      </c>
      <c r="J82" s="68">
        <f t="shared" si="8"/>
        <v>-95497.84832</v>
      </c>
      <c r="K82">
        <v>0</v>
      </c>
      <c r="L82" s="145">
        <f t="shared" si="5"/>
        <v>0</v>
      </c>
    </row>
    <row r="83" spans="1:12" ht="12.75">
      <c r="A83" s="17"/>
      <c r="B83" s="15"/>
      <c r="C83" s="12"/>
      <c r="D83" s="3"/>
      <c r="E83" s="10"/>
      <c r="F83" s="59"/>
      <c r="G83" s="65"/>
      <c r="H83" s="65"/>
      <c r="I83" s="63"/>
      <c r="J83" s="68">
        <f t="shared" si="8"/>
        <v>0</v>
      </c>
      <c r="L83" s="194"/>
    </row>
    <row r="84" spans="1:12" ht="12.75">
      <c r="A84" s="37" t="s">
        <v>9</v>
      </c>
      <c r="C84" s="47">
        <v>1</v>
      </c>
      <c r="D84" s="20">
        <v>322.3</v>
      </c>
      <c r="E84" s="186">
        <v>2.6</v>
      </c>
      <c r="F84" s="59">
        <f t="shared" si="7"/>
        <v>10055.76</v>
      </c>
      <c r="G84" s="65">
        <v>79</v>
      </c>
      <c r="H84" s="65">
        <f t="shared" si="6"/>
        <v>7944.0504</v>
      </c>
      <c r="I84" s="63">
        <v>6600</v>
      </c>
      <c r="J84" s="68">
        <f t="shared" si="8"/>
        <v>14544.0504</v>
      </c>
      <c r="K84">
        <v>14.5</v>
      </c>
      <c r="L84" s="197">
        <f t="shared" si="5"/>
        <v>12.76</v>
      </c>
    </row>
    <row r="85" spans="1:12" ht="12.75">
      <c r="A85" s="37" t="s">
        <v>9</v>
      </c>
      <c r="C85" s="47" t="s">
        <v>47</v>
      </c>
      <c r="D85" s="20">
        <v>332.2</v>
      </c>
      <c r="E85" s="186">
        <v>3</v>
      </c>
      <c r="F85" s="59">
        <f t="shared" si="7"/>
        <v>11959.199999999999</v>
      </c>
      <c r="G85" s="65">
        <v>75</v>
      </c>
      <c r="H85" s="65">
        <f t="shared" si="6"/>
        <v>8969.4</v>
      </c>
      <c r="I85" s="63">
        <v>4900</v>
      </c>
      <c r="J85" s="68">
        <f t="shared" si="8"/>
        <v>13869.4</v>
      </c>
      <c r="K85">
        <v>13.9</v>
      </c>
      <c r="L85" s="198">
        <f t="shared" si="5"/>
        <v>12.232000000000001</v>
      </c>
    </row>
    <row r="86" spans="1:12" ht="12.75">
      <c r="A86" s="37" t="s">
        <v>9</v>
      </c>
      <c r="C86" s="47">
        <v>2</v>
      </c>
      <c r="D86" s="20">
        <v>335.6</v>
      </c>
      <c r="E86" s="186">
        <v>3</v>
      </c>
      <c r="F86" s="59">
        <f t="shared" si="7"/>
        <v>12081.6</v>
      </c>
      <c r="G86" s="65">
        <v>70</v>
      </c>
      <c r="H86" s="65">
        <f t="shared" si="6"/>
        <v>8457.12</v>
      </c>
      <c r="I86" s="63">
        <v>7100</v>
      </c>
      <c r="J86" s="68">
        <f t="shared" si="8"/>
        <v>15557.12</v>
      </c>
      <c r="K86">
        <v>15.5</v>
      </c>
      <c r="L86" s="198">
        <f t="shared" si="5"/>
        <v>13.64</v>
      </c>
    </row>
    <row r="87" spans="1:12" ht="12.75">
      <c r="A87" s="37" t="s">
        <v>9</v>
      </c>
      <c r="C87" s="47" t="s">
        <v>45</v>
      </c>
      <c r="D87" s="20">
        <v>325.7</v>
      </c>
      <c r="E87" s="186">
        <v>3</v>
      </c>
      <c r="F87" s="59">
        <f t="shared" si="7"/>
        <v>11725.199999999999</v>
      </c>
      <c r="G87" s="65">
        <v>70</v>
      </c>
      <c r="H87" s="65">
        <f t="shared" si="6"/>
        <v>8207.64</v>
      </c>
      <c r="I87" s="63">
        <v>4100</v>
      </c>
      <c r="J87" s="68">
        <f t="shared" si="8"/>
        <v>12307.64</v>
      </c>
      <c r="K87">
        <v>12.3</v>
      </c>
      <c r="L87" s="198">
        <f t="shared" si="5"/>
        <v>10.824</v>
      </c>
    </row>
    <row r="88" spans="1:12" ht="12.75">
      <c r="A88" s="37" t="s">
        <v>9</v>
      </c>
      <c r="C88" s="47">
        <v>3</v>
      </c>
      <c r="D88" s="36">
        <v>328.1</v>
      </c>
      <c r="E88" s="186">
        <v>3</v>
      </c>
      <c r="F88" s="59">
        <f t="shared" si="7"/>
        <v>11811.6</v>
      </c>
      <c r="G88" s="65">
        <v>63</v>
      </c>
      <c r="H88" s="65">
        <f t="shared" si="6"/>
        <v>7441.308000000001</v>
      </c>
      <c r="I88" s="63">
        <v>6200</v>
      </c>
      <c r="J88" s="68">
        <f t="shared" si="8"/>
        <v>13641.308</v>
      </c>
      <c r="K88">
        <v>13.6</v>
      </c>
      <c r="L88" s="198">
        <f t="shared" si="5"/>
        <v>11.968</v>
      </c>
    </row>
    <row r="89" spans="1:12" ht="12.75">
      <c r="A89" s="37" t="s">
        <v>9</v>
      </c>
      <c r="C89" s="47">
        <v>4</v>
      </c>
      <c r="D89" s="36">
        <v>334.6</v>
      </c>
      <c r="E89" s="186">
        <v>2.6</v>
      </c>
      <c r="F89" s="59">
        <f t="shared" si="7"/>
        <v>10439.52</v>
      </c>
      <c r="G89" s="65">
        <v>86</v>
      </c>
      <c r="H89" s="65">
        <f t="shared" si="6"/>
        <v>8977.987200000001</v>
      </c>
      <c r="I89" s="63">
        <v>-26800</v>
      </c>
      <c r="J89" s="68">
        <f t="shared" si="8"/>
        <v>-17822.012799999997</v>
      </c>
      <c r="K89">
        <v>0</v>
      </c>
      <c r="L89" s="162">
        <f t="shared" si="5"/>
        <v>0</v>
      </c>
    </row>
    <row r="90" spans="1:12" ht="12.75">
      <c r="A90" s="37" t="s">
        <v>9</v>
      </c>
      <c r="C90" s="47">
        <v>5</v>
      </c>
      <c r="D90" s="36">
        <v>327.4</v>
      </c>
      <c r="E90" s="186">
        <v>3</v>
      </c>
      <c r="F90" s="59">
        <f t="shared" si="7"/>
        <v>11786.4</v>
      </c>
      <c r="G90" s="65">
        <v>50</v>
      </c>
      <c r="H90" s="65">
        <f t="shared" si="6"/>
        <v>5893.2</v>
      </c>
      <c r="I90" s="63">
        <v>-5600</v>
      </c>
      <c r="J90" s="68">
        <f t="shared" si="8"/>
        <v>293.1999999999998</v>
      </c>
      <c r="K90">
        <v>0.3</v>
      </c>
      <c r="L90" s="198">
        <f t="shared" si="5"/>
        <v>0.264</v>
      </c>
    </row>
    <row r="91" spans="1:12" ht="12.75">
      <c r="A91" s="37" t="s">
        <v>9</v>
      </c>
      <c r="C91" s="47">
        <v>6</v>
      </c>
      <c r="D91" s="36">
        <v>328</v>
      </c>
      <c r="E91" s="186">
        <v>3</v>
      </c>
      <c r="F91" s="59">
        <f t="shared" si="7"/>
        <v>11808</v>
      </c>
      <c r="G91" s="66">
        <v>86</v>
      </c>
      <c r="H91" s="65">
        <f t="shared" si="6"/>
        <v>10154.88</v>
      </c>
      <c r="I91" s="63">
        <v>1700</v>
      </c>
      <c r="J91" s="68">
        <f t="shared" si="8"/>
        <v>11854.88</v>
      </c>
      <c r="K91">
        <v>11.9</v>
      </c>
      <c r="L91" s="198">
        <f t="shared" si="5"/>
        <v>10.472</v>
      </c>
    </row>
    <row r="92" spans="1:12" ht="12.75">
      <c r="A92" s="37" t="s">
        <v>9</v>
      </c>
      <c r="C92" s="47">
        <v>8</v>
      </c>
      <c r="D92" s="20">
        <v>332.6</v>
      </c>
      <c r="E92" s="186">
        <v>2.6</v>
      </c>
      <c r="F92" s="59">
        <f t="shared" si="7"/>
        <v>10377.12</v>
      </c>
      <c r="G92" s="65">
        <v>84</v>
      </c>
      <c r="H92" s="65">
        <f t="shared" si="6"/>
        <v>8716.7808</v>
      </c>
      <c r="I92" s="63">
        <v>4400</v>
      </c>
      <c r="J92" s="68">
        <f t="shared" si="8"/>
        <v>13116.7808</v>
      </c>
      <c r="K92">
        <v>13.1</v>
      </c>
      <c r="L92" s="198">
        <f t="shared" si="5"/>
        <v>11.528</v>
      </c>
    </row>
    <row r="93" spans="1:12" ht="12.75">
      <c r="A93" s="37" t="s">
        <v>9</v>
      </c>
      <c r="C93" s="47">
        <v>9</v>
      </c>
      <c r="D93" s="20">
        <v>332.5</v>
      </c>
      <c r="E93" s="186">
        <v>3</v>
      </c>
      <c r="F93" s="59">
        <f t="shared" si="7"/>
        <v>11970</v>
      </c>
      <c r="G93" s="65">
        <v>70</v>
      </c>
      <c r="H93" s="65">
        <f t="shared" si="6"/>
        <v>8379</v>
      </c>
      <c r="I93" s="63">
        <v>1800</v>
      </c>
      <c r="J93" s="68">
        <f t="shared" si="8"/>
        <v>10179</v>
      </c>
      <c r="K93">
        <v>10.2</v>
      </c>
      <c r="L93" s="198">
        <f t="shared" si="5"/>
        <v>8.975999999999999</v>
      </c>
    </row>
    <row r="94" spans="1:12" ht="12.75">
      <c r="A94" s="37" t="s">
        <v>9</v>
      </c>
      <c r="C94" s="47">
        <v>11</v>
      </c>
      <c r="D94" s="36">
        <v>327.1</v>
      </c>
      <c r="E94" s="186">
        <v>3</v>
      </c>
      <c r="F94" s="59">
        <f t="shared" si="7"/>
        <v>11775.6</v>
      </c>
      <c r="G94" s="65">
        <v>73</v>
      </c>
      <c r="H94" s="65">
        <f t="shared" si="6"/>
        <v>8596.188</v>
      </c>
      <c r="I94" s="63">
        <v>2200</v>
      </c>
      <c r="J94" s="68">
        <f t="shared" si="8"/>
        <v>10796.188</v>
      </c>
      <c r="K94">
        <v>10.8</v>
      </c>
      <c r="L94" s="198">
        <f t="shared" si="5"/>
        <v>9.504000000000001</v>
      </c>
    </row>
    <row r="95" spans="1:12" ht="12.75">
      <c r="A95" s="133" t="s">
        <v>9</v>
      </c>
      <c r="C95" s="134">
        <v>13</v>
      </c>
      <c r="D95" s="135">
        <v>332.9</v>
      </c>
      <c r="E95" s="187">
        <v>3</v>
      </c>
      <c r="F95" s="59">
        <f t="shared" si="7"/>
        <v>11984.4</v>
      </c>
      <c r="G95" s="65">
        <v>83</v>
      </c>
      <c r="H95" s="65">
        <f t="shared" si="6"/>
        <v>9947.052</v>
      </c>
      <c r="I95" s="63">
        <v>8300</v>
      </c>
      <c r="J95" s="68">
        <f t="shared" si="8"/>
        <v>18247.052</v>
      </c>
      <c r="K95">
        <v>18.2</v>
      </c>
      <c r="L95" s="198">
        <f t="shared" si="5"/>
        <v>16.016</v>
      </c>
    </row>
    <row r="96" spans="1:12" ht="12.75">
      <c r="A96" s="393" t="s">
        <v>10</v>
      </c>
      <c r="B96" s="394"/>
      <c r="C96" s="119">
        <v>14</v>
      </c>
      <c r="D96" s="3">
        <v>3651.65</v>
      </c>
      <c r="E96" s="177">
        <v>1.97</v>
      </c>
      <c r="F96" s="59">
        <f t="shared" si="7"/>
        <v>86325.006</v>
      </c>
      <c r="G96" s="66">
        <v>94</v>
      </c>
      <c r="H96" s="65">
        <f t="shared" si="6"/>
        <v>81145.50563999999</v>
      </c>
      <c r="I96" s="64">
        <v>-44600</v>
      </c>
      <c r="J96" s="68">
        <f t="shared" si="8"/>
        <v>36545.50563999999</v>
      </c>
      <c r="K96">
        <v>36.5</v>
      </c>
      <c r="L96" s="198">
        <f t="shared" si="5"/>
        <v>32.12</v>
      </c>
    </row>
    <row r="97" spans="1:12" ht="12.75">
      <c r="A97" s="396" t="s">
        <v>9</v>
      </c>
      <c r="B97" s="312"/>
      <c r="C97" s="117" t="s">
        <v>72</v>
      </c>
      <c r="D97" s="2">
        <v>2059.1</v>
      </c>
      <c r="E97" s="171">
        <v>3.54</v>
      </c>
      <c r="F97" s="59">
        <f t="shared" si="7"/>
        <v>87470.568</v>
      </c>
      <c r="G97" s="68">
        <v>65</v>
      </c>
      <c r="H97" s="65">
        <f t="shared" si="6"/>
        <v>56855.8692</v>
      </c>
      <c r="I97" s="70">
        <v>-8600</v>
      </c>
      <c r="J97" s="68">
        <f t="shared" si="8"/>
        <v>48255.8692</v>
      </c>
      <c r="K97">
        <v>48.3</v>
      </c>
      <c r="L97" s="198">
        <f t="shared" si="5"/>
        <v>42.504</v>
      </c>
    </row>
    <row r="98" spans="1:12" ht="12.75">
      <c r="A98" s="30" t="s">
        <v>10</v>
      </c>
      <c r="B98" s="27"/>
      <c r="C98" s="127">
        <v>26</v>
      </c>
      <c r="D98" s="7">
        <v>1038.2</v>
      </c>
      <c r="E98" s="179">
        <v>2.22</v>
      </c>
      <c r="F98" s="59">
        <f t="shared" si="7"/>
        <v>27657.648</v>
      </c>
      <c r="G98" s="65">
        <v>92</v>
      </c>
      <c r="H98" s="65">
        <f t="shared" si="6"/>
        <v>25445.03616</v>
      </c>
      <c r="I98" s="63">
        <v>-300</v>
      </c>
      <c r="J98" s="68">
        <f t="shared" si="8"/>
        <v>25145.03616</v>
      </c>
      <c r="K98">
        <v>25.1</v>
      </c>
      <c r="L98" s="198">
        <f t="shared" si="5"/>
        <v>22.088</v>
      </c>
    </row>
    <row r="99" spans="1:12" ht="12.75">
      <c r="A99" s="17" t="s">
        <v>10</v>
      </c>
      <c r="B99" s="15"/>
      <c r="C99" s="119">
        <v>28</v>
      </c>
      <c r="D99" s="3">
        <v>1068.9</v>
      </c>
      <c r="E99" s="177">
        <v>2.22</v>
      </c>
      <c r="F99" s="59">
        <f t="shared" si="7"/>
        <v>28475.496000000006</v>
      </c>
      <c r="G99" s="65">
        <v>95</v>
      </c>
      <c r="H99" s="65">
        <f t="shared" si="6"/>
        <v>27051.721200000007</v>
      </c>
      <c r="I99" s="63">
        <v>-53300</v>
      </c>
      <c r="J99" s="68">
        <f t="shared" si="8"/>
        <v>-26248.278799999993</v>
      </c>
      <c r="K99">
        <v>0</v>
      </c>
      <c r="L99" s="201">
        <f t="shared" si="5"/>
        <v>0</v>
      </c>
    </row>
    <row r="100" spans="1:12" ht="12.75">
      <c r="A100" s="350"/>
      <c r="B100" s="351"/>
      <c r="C100" s="12"/>
      <c r="D100" s="12"/>
      <c r="E100" s="12"/>
      <c r="F100" s="59"/>
      <c r="G100" s="72"/>
      <c r="H100" s="65"/>
      <c r="I100" s="73"/>
      <c r="J100" s="68">
        <f t="shared" si="8"/>
        <v>0</v>
      </c>
      <c r="L100" s="194"/>
    </row>
    <row r="101" spans="1:12" ht="12.75">
      <c r="A101" s="396" t="s">
        <v>11</v>
      </c>
      <c r="B101" s="312"/>
      <c r="C101" s="117">
        <v>1</v>
      </c>
      <c r="D101" s="2">
        <v>1583.5</v>
      </c>
      <c r="E101" s="171">
        <v>1.87</v>
      </c>
      <c r="F101" s="59">
        <f t="shared" si="7"/>
        <v>35533.74</v>
      </c>
      <c r="G101" s="65">
        <v>91</v>
      </c>
      <c r="H101" s="65">
        <f t="shared" si="6"/>
        <v>32335.7034</v>
      </c>
      <c r="I101" s="63">
        <v>2400</v>
      </c>
      <c r="J101" s="68">
        <f t="shared" si="8"/>
        <v>34735.7034</v>
      </c>
      <c r="K101">
        <v>34.7</v>
      </c>
      <c r="L101" s="197">
        <f t="shared" si="5"/>
        <v>30.536</v>
      </c>
    </row>
    <row r="102" spans="1:12" ht="12.75">
      <c r="A102" s="393" t="s">
        <v>11</v>
      </c>
      <c r="B102" s="394"/>
      <c r="C102" s="119">
        <v>3</v>
      </c>
      <c r="D102" s="3">
        <v>1086.6</v>
      </c>
      <c r="E102" s="177">
        <v>1.57</v>
      </c>
      <c r="F102" s="59">
        <f t="shared" si="7"/>
        <v>20471.544</v>
      </c>
      <c r="G102" s="66">
        <v>77</v>
      </c>
      <c r="H102" s="65">
        <f t="shared" si="6"/>
        <v>15763.088880000001</v>
      </c>
      <c r="I102" s="64">
        <v>-17300</v>
      </c>
      <c r="J102" s="68">
        <f t="shared" si="8"/>
        <v>-1536.9111199999988</v>
      </c>
      <c r="K102">
        <v>0</v>
      </c>
      <c r="L102" s="162">
        <f t="shared" si="5"/>
        <v>0</v>
      </c>
    </row>
    <row r="103" spans="1:12" ht="12.75">
      <c r="A103" s="403" t="s">
        <v>11</v>
      </c>
      <c r="B103" s="308"/>
      <c r="C103" s="132">
        <v>4</v>
      </c>
      <c r="D103" s="6">
        <v>1084.5</v>
      </c>
      <c r="E103" s="190">
        <v>1.57</v>
      </c>
      <c r="F103" s="59">
        <f t="shared" si="7"/>
        <v>20431.98</v>
      </c>
      <c r="G103" s="68">
        <v>95</v>
      </c>
      <c r="H103" s="65">
        <f t="shared" si="6"/>
        <v>19410.380999999998</v>
      </c>
      <c r="I103" s="70">
        <v>-8100</v>
      </c>
      <c r="J103" s="68">
        <f t="shared" si="8"/>
        <v>11310.380999999998</v>
      </c>
      <c r="K103">
        <v>11.3</v>
      </c>
      <c r="L103" s="199">
        <f t="shared" si="5"/>
        <v>9.944</v>
      </c>
    </row>
    <row r="104" spans="1:12" ht="12.75">
      <c r="A104" s="17"/>
      <c r="B104" s="15"/>
      <c r="C104" s="12"/>
      <c r="D104" s="3"/>
      <c r="E104" s="3"/>
      <c r="F104" s="59"/>
      <c r="G104" s="65"/>
      <c r="H104" s="65"/>
      <c r="I104" s="63"/>
      <c r="J104" s="68">
        <f t="shared" si="8"/>
        <v>0</v>
      </c>
      <c r="L104" s="194"/>
    </row>
    <row r="105" spans="1:12" ht="12.75">
      <c r="A105" s="395" t="s">
        <v>12</v>
      </c>
      <c r="B105" s="394"/>
      <c r="C105" s="119">
        <v>1</v>
      </c>
      <c r="D105" s="3">
        <v>3695.6</v>
      </c>
      <c r="E105" s="177">
        <v>1.87</v>
      </c>
      <c r="F105" s="59">
        <f t="shared" si="7"/>
        <v>82929.264</v>
      </c>
      <c r="G105" s="65">
        <v>94</v>
      </c>
      <c r="H105" s="65">
        <f t="shared" si="6"/>
        <v>77953.50816</v>
      </c>
      <c r="I105" s="63">
        <v>2900</v>
      </c>
      <c r="J105" s="68">
        <f t="shared" si="8"/>
        <v>80853.50816</v>
      </c>
      <c r="K105">
        <v>80.9</v>
      </c>
      <c r="L105" s="200">
        <f t="shared" si="5"/>
        <v>71.19200000000001</v>
      </c>
    </row>
    <row r="106" spans="1:12" ht="12.75">
      <c r="A106" s="30"/>
      <c r="B106" s="30"/>
      <c r="C106" s="29"/>
      <c r="D106" s="7"/>
      <c r="E106" s="7"/>
      <c r="F106" s="59"/>
      <c r="G106" s="66"/>
      <c r="H106" s="65"/>
      <c r="I106" s="63"/>
      <c r="J106" s="68">
        <f t="shared" si="8"/>
        <v>0</v>
      </c>
      <c r="L106" s="194"/>
    </row>
    <row r="107" spans="1:12" ht="12.75">
      <c r="A107" s="37" t="s">
        <v>37</v>
      </c>
      <c r="C107" s="47">
        <v>2</v>
      </c>
      <c r="D107" s="54">
        <v>154.1</v>
      </c>
      <c r="E107" s="179">
        <v>2.38</v>
      </c>
      <c r="F107" s="145">
        <f t="shared" si="7"/>
        <v>4401.096</v>
      </c>
      <c r="G107" s="60">
        <v>54</v>
      </c>
      <c r="H107" s="65">
        <f t="shared" si="6"/>
        <v>2376.5918399999996</v>
      </c>
      <c r="I107" s="63">
        <v>2000</v>
      </c>
      <c r="J107" s="68">
        <f t="shared" si="8"/>
        <v>4376.591839999999</v>
      </c>
      <c r="K107">
        <v>4.4</v>
      </c>
      <c r="L107" s="197">
        <f t="shared" si="5"/>
        <v>3.8720000000000003</v>
      </c>
    </row>
    <row r="108" spans="1:12" ht="12.75">
      <c r="A108" s="37" t="s">
        <v>37</v>
      </c>
      <c r="C108" s="47">
        <v>3</v>
      </c>
      <c r="D108" s="54">
        <v>78.1</v>
      </c>
      <c r="E108" s="179">
        <v>2.38</v>
      </c>
      <c r="F108" s="145">
        <f t="shared" si="7"/>
        <v>2230.536</v>
      </c>
      <c r="G108" s="60">
        <v>69</v>
      </c>
      <c r="H108" s="65">
        <f t="shared" si="6"/>
        <v>1539.0698399999999</v>
      </c>
      <c r="I108" s="63">
        <v>1100</v>
      </c>
      <c r="J108" s="68">
        <f t="shared" si="8"/>
        <v>2639.06984</v>
      </c>
      <c r="K108">
        <v>2.6</v>
      </c>
      <c r="L108" s="198">
        <f t="shared" si="5"/>
        <v>2.2880000000000003</v>
      </c>
    </row>
    <row r="109" spans="1:12" ht="12.75">
      <c r="A109" s="37" t="s">
        <v>37</v>
      </c>
      <c r="C109" s="47" t="s">
        <v>341</v>
      </c>
      <c r="D109" s="11">
        <v>126.5</v>
      </c>
      <c r="E109" s="179">
        <v>2.35</v>
      </c>
      <c r="F109" s="59">
        <f t="shared" si="7"/>
        <v>3567.3</v>
      </c>
      <c r="G109" s="65">
        <v>95</v>
      </c>
      <c r="H109" s="65">
        <f t="shared" si="6"/>
        <v>3388.935</v>
      </c>
      <c r="I109" s="63">
        <v>3500</v>
      </c>
      <c r="J109" s="68">
        <f t="shared" si="8"/>
        <v>6888.9349999999995</v>
      </c>
      <c r="K109">
        <v>6.9</v>
      </c>
      <c r="L109" s="198">
        <f t="shared" si="5"/>
        <v>6.072</v>
      </c>
    </row>
    <row r="110" spans="1:12" ht="12.75">
      <c r="A110" s="37" t="s">
        <v>37</v>
      </c>
      <c r="C110" s="47" t="s">
        <v>359</v>
      </c>
      <c r="D110" s="54">
        <v>77</v>
      </c>
      <c r="E110" s="181">
        <v>4.2</v>
      </c>
      <c r="F110" s="59">
        <f t="shared" si="7"/>
        <v>3880.8</v>
      </c>
      <c r="G110" s="65">
        <v>88</v>
      </c>
      <c r="H110" s="65">
        <f t="shared" si="6"/>
        <v>3415.1040000000003</v>
      </c>
      <c r="I110" s="63">
        <v>2800</v>
      </c>
      <c r="J110" s="68">
        <f t="shared" si="8"/>
        <v>6215.104</v>
      </c>
      <c r="K110">
        <v>6.2</v>
      </c>
      <c r="L110" s="198">
        <f t="shared" si="5"/>
        <v>5.456</v>
      </c>
    </row>
    <row r="111" spans="1:12" ht="12.75">
      <c r="A111" s="37" t="s">
        <v>37</v>
      </c>
      <c r="C111" s="47">
        <v>24</v>
      </c>
      <c r="D111" s="54">
        <v>150</v>
      </c>
      <c r="E111" s="179">
        <v>2.47</v>
      </c>
      <c r="F111" s="59">
        <f t="shared" si="7"/>
        <v>4446.000000000001</v>
      </c>
      <c r="G111" s="65">
        <v>86</v>
      </c>
      <c r="H111" s="65">
        <f t="shared" si="6"/>
        <v>3823.5600000000004</v>
      </c>
      <c r="I111" s="63">
        <v>3200</v>
      </c>
      <c r="J111" s="68">
        <f t="shared" si="8"/>
        <v>7023.56</v>
      </c>
      <c r="K111">
        <v>7</v>
      </c>
      <c r="L111" s="198">
        <f t="shared" si="5"/>
        <v>6.16</v>
      </c>
    </row>
    <row r="112" spans="1:12" ht="12.75">
      <c r="A112" s="37" t="s">
        <v>37</v>
      </c>
      <c r="C112" s="47">
        <v>25</v>
      </c>
      <c r="D112" s="54">
        <v>693.8</v>
      </c>
      <c r="E112" s="181">
        <v>3.1</v>
      </c>
      <c r="F112" s="59">
        <f t="shared" si="7"/>
        <v>25809.359999999997</v>
      </c>
      <c r="G112" s="65">
        <v>76</v>
      </c>
      <c r="H112" s="65">
        <f t="shared" si="6"/>
        <v>19615.113599999997</v>
      </c>
      <c r="I112" s="63">
        <v>9800</v>
      </c>
      <c r="J112" s="68">
        <f t="shared" si="8"/>
        <v>29415.113599999997</v>
      </c>
      <c r="K112">
        <v>29.4</v>
      </c>
      <c r="L112" s="198">
        <f t="shared" si="5"/>
        <v>25.872</v>
      </c>
    </row>
    <row r="113" spans="1:12" ht="12.75">
      <c r="A113" s="37" t="s">
        <v>37</v>
      </c>
      <c r="C113" s="47">
        <v>27</v>
      </c>
      <c r="D113" s="54">
        <v>704.3</v>
      </c>
      <c r="E113" s="181">
        <v>3.3</v>
      </c>
      <c r="F113" s="59">
        <f t="shared" si="7"/>
        <v>27890.279999999995</v>
      </c>
      <c r="G113" s="65">
        <v>83</v>
      </c>
      <c r="H113" s="65">
        <f t="shared" si="6"/>
        <v>23148.932399999998</v>
      </c>
      <c r="I113" s="63">
        <v>19300</v>
      </c>
      <c r="J113" s="68">
        <f t="shared" si="8"/>
        <v>42448.9324</v>
      </c>
      <c r="K113">
        <v>42.4</v>
      </c>
      <c r="L113" s="198">
        <f t="shared" si="5"/>
        <v>37.312</v>
      </c>
    </row>
    <row r="114" spans="1:12" ht="12.75">
      <c r="A114" s="393" t="s">
        <v>17</v>
      </c>
      <c r="B114" s="394"/>
      <c r="C114" s="123">
        <v>23</v>
      </c>
      <c r="D114" s="53">
        <v>1276.6</v>
      </c>
      <c r="E114" s="179">
        <v>2.47</v>
      </c>
      <c r="F114" s="59">
        <f t="shared" si="7"/>
        <v>37838.424</v>
      </c>
      <c r="G114" s="65">
        <v>99</v>
      </c>
      <c r="H114" s="65">
        <f t="shared" si="6"/>
        <v>37460.03976</v>
      </c>
      <c r="I114" s="63">
        <v>25600</v>
      </c>
      <c r="J114" s="68">
        <f t="shared" si="8"/>
        <v>63060.03976</v>
      </c>
      <c r="K114">
        <v>63</v>
      </c>
      <c r="L114" s="198">
        <f t="shared" si="5"/>
        <v>55.44</v>
      </c>
    </row>
    <row r="115" spans="1:12" ht="12.75">
      <c r="A115" s="393" t="s">
        <v>17</v>
      </c>
      <c r="B115" s="394"/>
      <c r="C115" s="123" t="s">
        <v>342</v>
      </c>
      <c r="D115" s="146">
        <v>41</v>
      </c>
      <c r="E115" s="175">
        <v>3</v>
      </c>
      <c r="F115" s="59">
        <f t="shared" si="7"/>
        <v>1476</v>
      </c>
      <c r="G115" s="66">
        <v>90</v>
      </c>
      <c r="H115" s="65">
        <f t="shared" si="6"/>
        <v>1328.4</v>
      </c>
      <c r="I115" s="64">
        <v>100</v>
      </c>
      <c r="J115" s="68">
        <f t="shared" si="8"/>
        <v>1428.4</v>
      </c>
      <c r="K115">
        <v>1.4</v>
      </c>
      <c r="L115" s="199">
        <f t="shared" si="5"/>
        <v>1.232</v>
      </c>
    </row>
    <row r="116" spans="1:12" ht="12.75">
      <c r="A116" s="400"/>
      <c r="B116" s="400"/>
      <c r="C116" s="124"/>
      <c r="D116" s="125"/>
      <c r="E116" s="21"/>
      <c r="F116" s="59">
        <f t="shared" si="7"/>
        <v>0</v>
      </c>
      <c r="G116" s="68"/>
      <c r="H116" s="65">
        <f t="shared" si="6"/>
        <v>0</v>
      </c>
      <c r="I116" s="70"/>
      <c r="J116" s="68">
        <f t="shared" si="8"/>
        <v>0</v>
      </c>
      <c r="L116" s="194"/>
    </row>
    <row r="117" spans="1:12" ht="12.75">
      <c r="A117" s="13" t="s">
        <v>13</v>
      </c>
      <c r="B117" s="13"/>
      <c r="C117" s="122">
        <v>3</v>
      </c>
      <c r="D117" s="13">
        <v>722.2</v>
      </c>
      <c r="E117" s="177">
        <v>2.67</v>
      </c>
      <c r="F117" s="59">
        <f t="shared" si="7"/>
        <v>23139.288</v>
      </c>
      <c r="G117" s="65">
        <v>91</v>
      </c>
      <c r="H117" s="65">
        <f t="shared" si="6"/>
        <v>21056.752080000002</v>
      </c>
      <c r="I117" s="63">
        <v>7900</v>
      </c>
      <c r="J117" s="68">
        <f t="shared" si="8"/>
        <v>28956.752080000002</v>
      </c>
      <c r="K117">
        <v>29</v>
      </c>
      <c r="L117" s="197">
        <f t="shared" si="5"/>
        <v>25.52</v>
      </c>
    </row>
    <row r="118" spans="1:12" ht="12.75">
      <c r="A118" t="s">
        <v>13</v>
      </c>
      <c r="C118" s="123">
        <v>12</v>
      </c>
      <c r="D118">
        <v>863.6</v>
      </c>
      <c r="E118" s="189">
        <v>1.57</v>
      </c>
      <c r="F118" s="59">
        <f t="shared" si="7"/>
        <v>16270.224000000002</v>
      </c>
      <c r="G118" s="65">
        <v>87</v>
      </c>
      <c r="H118" s="65">
        <f t="shared" si="6"/>
        <v>14155.09488</v>
      </c>
      <c r="I118" s="63">
        <v>12500</v>
      </c>
      <c r="J118" s="68">
        <f t="shared" si="8"/>
        <v>26655.09488</v>
      </c>
      <c r="K118">
        <v>26.7</v>
      </c>
      <c r="L118" s="198">
        <f t="shared" si="5"/>
        <v>23.496</v>
      </c>
    </row>
    <row r="119" spans="1:12" ht="12.75">
      <c r="A119" s="13" t="s">
        <v>13</v>
      </c>
      <c r="B119" s="13"/>
      <c r="C119" s="123">
        <v>14</v>
      </c>
      <c r="D119" s="13">
        <v>908.5</v>
      </c>
      <c r="E119" s="177">
        <v>1.57</v>
      </c>
      <c r="F119" s="59">
        <f t="shared" si="7"/>
        <v>17116.14</v>
      </c>
      <c r="G119" s="65">
        <v>93</v>
      </c>
      <c r="H119" s="65">
        <f t="shared" si="6"/>
        <v>15918.0102</v>
      </c>
      <c r="I119" s="63">
        <v>8900</v>
      </c>
      <c r="J119" s="68">
        <f t="shared" si="8"/>
        <v>24818.0102</v>
      </c>
      <c r="K119">
        <v>24.8</v>
      </c>
      <c r="L119" s="199">
        <f t="shared" si="5"/>
        <v>21.824</v>
      </c>
    </row>
    <row r="120" spans="1:12" ht="12.75">
      <c r="A120" s="16"/>
      <c r="B120" s="16"/>
      <c r="C120" s="29"/>
      <c r="D120" s="5"/>
      <c r="E120" s="5"/>
      <c r="F120" s="59"/>
      <c r="G120" s="65"/>
      <c r="H120" s="65"/>
      <c r="I120" s="63"/>
      <c r="J120" s="68">
        <f t="shared" si="8"/>
        <v>0</v>
      </c>
      <c r="L120" s="194"/>
    </row>
    <row r="121" spans="1:12" ht="12.75">
      <c r="A121" s="404" t="s">
        <v>8</v>
      </c>
      <c r="B121" s="405"/>
      <c r="C121" s="118">
        <v>6</v>
      </c>
      <c r="D121" s="3">
        <v>1515.6</v>
      </c>
      <c r="E121" s="177">
        <v>1.77</v>
      </c>
      <c r="F121" s="59">
        <f t="shared" si="7"/>
        <v>32191.344</v>
      </c>
      <c r="G121" s="65">
        <v>95</v>
      </c>
      <c r="H121" s="65">
        <f t="shared" si="6"/>
        <v>30581.776800000003</v>
      </c>
      <c r="I121" s="63">
        <v>19900</v>
      </c>
      <c r="J121" s="68">
        <f t="shared" si="8"/>
        <v>50481.77680000001</v>
      </c>
      <c r="K121">
        <v>50.5</v>
      </c>
      <c r="L121" s="200">
        <f t="shared" si="5"/>
        <v>44.44</v>
      </c>
    </row>
    <row r="122" spans="1:12" ht="12.75">
      <c r="A122" s="18"/>
      <c r="B122" s="18"/>
      <c r="C122" s="116"/>
      <c r="D122" s="3"/>
      <c r="E122" s="3"/>
      <c r="F122" s="59">
        <f t="shared" si="7"/>
        <v>0</v>
      </c>
      <c r="G122" s="65"/>
      <c r="H122" s="65">
        <f t="shared" si="6"/>
        <v>0</v>
      </c>
      <c r="I122" s="63"/>
      <c r="J122" s="68">
        <f t="shared" si="8"/>
        <v>0</v>
      </c>
      <c r="L122" s="194"/>
    </row>
    <row r="123" spans="1:12" ht="12.75">
      <c r="A123" s="37" t="s">
        <v>14</v>
      </c>
      <c r="C123" s="47">
        <v>2</v>
      </c>
      <c r="D123" s="36">
        <v>914.2</v>
      </c>
      <c r="E123" s="175">
        <v>2.29</v>
      </c>
      <c r="F123" s="59">
        <f>D123*E123*12</f>
        <v>25122.216</v>
      </c>
      <c r="G123" s="65">
        <v>95</v>
      </c>
      <c r="H123" s="65">
        <f>F123*G123/100</f>
        <v>23866.1052</v>
      </c>
      <c r="I123" s="63">
        <v>30900</v>
      </c>
      <c r="J123" s="68">
        <f t="shared" si="8"/>
        <v>54766.105200000005</v>
      </c>
      <c r="K123">
        <v>54.8</v>
      </c>
      <c r="L123" s="197">
        <f t="shared" si="5"/>
        <v>48.224</v>
      </c>
    </row>
    <row r="124" spans="1:12" ht="12.75">
      <c r="A124" s="37" t="s">
        <v>14</v>
      </c>
      <c r="C124" s="47" t="s">
        <v>48</v>
      </c>
      <c r="D124" s="36">
        <v>1312.6</v>
      </c>
      <c r="E124" s="175">
        <v>2.29</v>
      </c>
      <c r="F124" s="59">
        <f>D124*E124*12</f>
        <v>36070.248</v>
      </c>
      <c r="G124" s="65">
        <v>95</v>
      </c>
      <c r="H124" s="65">
        <f>F124*G124/100</f>
        <v>34266.7356</v>
      </c>
      <c r="I124" s="63">
        <v>45500</v>
      </c>
      <c r="J124" s="68">
        <f t="shared" si="8"/>
        <v>79766.7356</v>
      </c>
      <c r="K124">
        <v>79.7</v>
      </c>
      <c r="L124" s="198">
        <f t="shared" si="5"/>
        <v>70.13600000000001</v>
      </c>
    </row>
    <row r="125" spans="1:12" ht="12.75">
      <c r="A125" s="37" t="s">
        <v>14</v>
      </c>
      <c r="C125" s="47">
        <v>14</v>
      </c>
      <c r="D125" s="36">
        <v>898.2</v>
      </c>
      <c r="E125" s="175">
        <v>2.29</v>
      </c>
      <c r="F125" s="59">
        <f>D125*E125*12</f>
        <v>24682.536</v>
      </c>
      <c r="G125" s="65">
        <v>95</v>
      </c>
      <c r="H125" s="65">
        <f>F125*G125/100</f>
        <v>23448.4092</v>
      </c>
      <c r="I125" s="63">
        <v>16700</v>
      </c>
      <c r="J125" s="68">
        <f t="shared" si="8"/>
        <v>40148.409199999995</v>
      </c>
      <c r="K125">
        <v>40.1</v>
      </c>
      <c r="L125" s="198">
        <f t="shared" si="5"/>
        <v>35.288000000000004</v>
      </c>
    </row>
    <row r="126" spans="1:12" ht="12.75">
      <c r="A126" s="133" t="s">
        <v>14</v>
      </c>
      <c r="C126" s="134">
        <v>16</v>
      </c>
      <c r="D126" s="135">
        <v>595.2</v>
      </c>
      <c r="E126" s="181">
        <v>4.62</v>
      </c>
      <c r="F126" s="142">
        <f>D126*E126*12</f>
        <v>32997.888</v>
      </c>
      <c r="G126" s="65">
        <v>75</v>
      </c>
      <c r="H126" s="65">
        <f>F126*G126/100</f>
        <v>24748.416</v>
      </c>
      <c r="I126" s="63">
        <v>8300</v>
      </c>
      <c r="J126" s="68">
        <f t="shared" si="8"/>
        <v>33048.416</v>
      </c>
      <c r="K126">
        <v>33</v>
      </c>
      <c r="L126" s="198">
        <f t="shared" si="5"/>
        <v>29.04</v>
      </c>
    </row>
    <row r="127" spans="1:12" ht="12.75">
      <c r="A127" s="31" t="s">
        <v>14</v>
      </c>
      <c r="C127" s="117">
        <v>11</v>
      </c>
      <c r="D127" s="31">
        <v>1636.54</v>
      </c>
      <c r="E127" s="188">
        <v>1.57</v>
      </c>
      <c r="F127" s="143">
        <f t="shared" si="7"/>
        <v>30832.4136</v>
      </c>
      <c r="G127" s="141">
        <v>95</v>
      </c>
      <c r="H127" s="68">
        <f t="shared" si="6"/>
        <v>29290.79292</v>
      </c>
      <c r="I127" s="70">
        <v>28600</v>
      </c>
      <c r="J127" s="68">
        <f t="shared" si="8"/>
        <v>57890.79292</v>
      </c>
      <c r="K127">
        <v>57.9</v>
      </c>
      <c r="L127" s="198">
        <f t="shared" si="5"/>
        <v>50.952</v>
      </c>
    </row>
    <row r="128" spans="1:12" ht="12.75">
      <c r="A128" s="9" t="s">
        <v>14</v>
      </c>
      <c r="B128" s="13"/>
      <c r="C128" s="121" t="s">
        <v>15</v>
      </c>
      <c r="D128" s="13">
        <v>1217</v>
      </c>
      <c r="E128" s="175">
        <v>1.57</v>
      </c>
      <c r="F128" s="59">
        <f t="shared" si="7"/>
        <v>22928.28</v>
      </c>
      <c r="G128" s="60">
        <v>92</v>
      </c>
      <c r="H128" s="65">
        <f t="shared" si="6"/>
        <v>21094.0176</v>
      </c>
      <c r="I128" s="63">
        <v>19900</v>
      </c>
      <c r="J128" s="68">
        <f t="shared" si="8"/>
        <v>40994.0176</v>
      </c>
      <c r="K128">
        <v>41</v>
      </c>
      <c r="L128" s="198">
        <f t="shared" si="5"/>
        <v>36.08</v>
      </c>
    </row>
    <row r="129" spans="1:12" ht="12.75">
      <c r="A129" s="19" t="s">
        <v>14</v>
      </c>
      <c r="B129" s="19"/>
      <c r="C129" s="117">
        <v>12</v>
      </c>
      <c r="D129" s="19">
        <v>685.6</v>
      </c>
      <c r="E129" s="177">
        <v>1.37</v>
      </c>
      <c r="F129" s="59">
        <f t="shared" si="7"/>
        <v>11271.264000000001</v>
      </c>
      <c r="G129" s="65">
        <v>82</v>
      </c>
      <c r="H129" s="65">
        <f t="shared" si="6"/>
        <v>9242.43648</v>
      </c>
      <c r="I129" s="63">
        <v>-15200</v>
      </c>
      <c r="J129" s="68">
        <f t="shared" si="8"/>
        <v>-5957.56352</v>
      </c>
      <c r="K129">
        <v>0</v>
      </c>
      <c r="L129" s="162">
        <f t="shared" si="5"/>
        <v>0</v>
      </c>
    </row>
    <row r="130" spans="1:12" ht="12.75">
      <c r="A130" s="3" t="s">
        <v>14</v>
      </c>
      <c r="B130" s="3"/>
      <c r="C130" s="119">
        <v>18</v>
      </c>
      <c r="D130" s="12">
        <v>826.9</v>
      </c>
      <c r="E130" s="177">
        <v>1.47</v>
      </c>
      <c r="F130" s="59">
        <f t="shared" si="7"/>
        <v>14586.516</v>
      </c>
      <c r="G130" s="65">
        <v>90</v>
      </c>
      <c r="H130" s="65">
        <f t="shared" si="6"/>
        <v>13127.864399999999</v>
      </c>
      <c r="I130" s="63">
        <v>-13700</v>
      </c>
      <c r="J130" s="68">
        <f t="shared" si="8"/>
        <v>-572.1356000000014</v>
      </c>
      <c r="K130">
        <v>0</v>
      </c>
      <c r="L130" s="162">
        <f t="shared" si="5"/>
        <v>0</v>
      </c>
    </row>
    <row r="131" spans="1:12" ht="12.75">
      <c r="A131" s="35" t="s">
        <v>31</v>
      </c>
      <c r="C131" s="47">
        <v>1</v>
      </c>
      <c r="D131" s="54">
        <v>322</v>
      </c>
      <c r="E131" s="175">
        <v>2</v>
      </c>
      <c r="F131" s="59">
        <f t="shared" si="7"/>
        <v>7728</v>
      </c>
      <c r="G131" s="65">
        <v>28</v>
      </c>
      <c r="H131" s="65">
        <f t="shared" si="6"/>
        <v>2163.84</v>
      </c>
      <c r="I131" s="63">
        <v>1800</v>
      </c>
      <c r="J131" s="68">
        <f t="shared" si="8"/>
        <v>3963.84</v>
      </c>
      <c r="K131">
        <v>4</v>
      </c>
      <c r="L131" s="199">
        <f t="shared" si="5"/>
        <v>3.52</v>
      </c>
    </row>
    <row r="132" spans="1:12" ht="12.75">
      <c r="A132" s="395"/>
      <c r="B132" s="394"/>
      <c r="C132" s="12"/>
      <c r="D132" s="3"/>
      <c r="E132" s="3"/>
      <c r="F132" s="59"/>
      <c r="G132" s="65"/>
      <c r="H132" s="65"/>
      <c r="I132" s="63"/>
      <c r="J132" s="68">
        <f t="shared" si="8"/>
        <v>0</v>
      </c>
      <c r="L132" s="194"/>
    </row>
    <row r="133" spans="1:12" ht="12.75">
      <c r="A133" s="395" t="s">
        <v>54</v>
      </c>
      <c r="B133" s="394"/>
      <c r="C133" s="119">
        <v>1</v>
      </c>
      <c r="D133" s="12">
        <v>44.1</v>
      </c>
      <c r="E133" s="175">
        <v>3.5</v>
      </c>
      <c r="F133" s="59">
        <f aca="true" t="shared" si="9" ref="F133:F159">D133*E133*12</f>
        <v>1852.1999999999998</v>
      </c>
      <c r="G133" s="65">
        <v>95</v>
      </c>
      <c r="H133" s="65">
        <f aca="true" t="shared" si="10" ref="H133:H159">F133*G133/100</f>
        <v>1759.5899999999997</v>
      </c>
      <c r="I133" s="63">
        <v>300</v>
      </c>
      <c r="J133" s="68">
        <f t="shared" si="8"/>
        <v>2059.5899999999997</v>
      </c>
      <c r="K133">
        <v>2.1</v>
      </c>
      <c r="L133" s="197">
        <f t="shared" si="5"/>
        <v>1.848</v>
      </c>
    </row>
    <row r="134" spans="1:12" ht="12.75">
      <c r="A134" s="395" t="s">
        <v>54</v>
      </c>
      <c r="B134" s="394"/>
      <c r="C134" s="126" t="s">
        <v>61</v>
      </c>
      <c r="D134" s="12">
        <v>52.2</v>
      </c>
      <c r="E134" s="175">
        <v>3.5</v>
      </c>
      <c r="F134" s="59">
        <f t="shared" si="9"/>
        <v>2192.4</v>
      </c>
      <c r="G134" s="65">
        <v>72</v>
      </c>
      <c r="H134" s="65">
        <f t="shared" si="10"/>
        <v>1578.5280000000002</v>
      </c>
      <c r="I134" s="63">
        <v>1300</v>
      </c>
      <c r="J134" s="68">
        <f t="shared" si="8"/>
        <v>2878.5280000000002</v>
      </c>
      <c r="K134">
        <v>2.9</v>
      </c>
      <c r="L134" s="198">
        <f t="shared" si="5"/>
        <v>2.552</v>
      </c>
    </row>
    <row r="135" spans="1:12" ht="12.75">
      <c r="A135" s="393" t="s">
        <v>54</v>
      </c>
      <c r="B135" s="394"/>
      <c r="C135" s="119">
        <v>14</v>
      </c>
      <c r="D135" s="12">
        <v>94</v>
      </c>
      <c r="E135" s="177">
        <v>3.75</v>
      </c>
      <c r="F135" s="59">
        <f t="shared" si="9"/>
        <v>4230</v>
      </c>
      <c r="G135" s="66">
        <v>91</v>
      </c>
      <c r="H135" s="66">
        <f t="shared" si="10"/>
        <v>3849.3</v>
      </c>
      <c r="I135" s="64">
        <v>3200</v>
      </c>
      <c r="J135" s="68">
        <f t="shared" si="8"/>
        <v>7049.3</v>
      </c>
      <c r="K135">
        <v>7</v>
      </c>
      <c r="L135" s="199">
        <f t="shared" si="5"/>
        <v>6.16</v>
      </c>
    </row>
    <row r="136" spans="1:12" ht="12.75">
      <c r="A136" s="22"/>
      <c r="B136" s="23"/>
      <c r="C136" s="4"/>
      <c r="D136" s="2"/>
      <c r="E136" s="2"/>
      <c r="F136" s="143"/>
      <c r="G136" s="68"/>
      <c r="H136" s="68"/>
      <c r="I136" s="70"/>
      <c r="J136" s="68">
        <f t="shared" si="8"/>
        <v>0</v>
      </c>
      <c r="L136" s="194"/>
    </row>
    <row r="137" spans="1:12" ht="12.75">
      <c r="A137" s="100" t="s">
        <v>55</v>
      </c>
      <c r="B137" s="15"/>
      <c r="C137" s="119" t="s">
        <v>48</v>
      </c>
      <c r="D137" s="55">
        <v>116.4</v>
      </c>
      <c r="E137" s="175">
        <v>3.5</v>
      </c>
      <c r="F137" s="59">
        <f t="shared" si="9"/>
        <v>4888.8</v>
      </c>
      <c r="G137" s="66">
        <v>79</v>
      </c>
      <c r="H137" s="65">
        <f t="shared" si="10"/>
        <v>3862.152</v>
      </c>
      <c r="I137" s="64">
        <v>3000</v>
      </c>
      <c r="J137" s="68">
        <f t="shared" si="8"/>
        <v>6862.152</v>
      </c>
      <c r="K137">
        <v>6.8</v>
      </c>
      <c r="L137" s="197">
        <f aca="true" t="shared" si="11" ref="L137:L199">K137*88%</f>
        <v>5.984</v>
      </c>
    </row>
    <row r="138" spans="1:12" ht="12.75">
      <c r="A138" s="395" t="s">
        <v>55</v>
      </c>
      <c r="B138" s="394"/>
      <c r="C138" s="119" t="s">
        <v>362</v>
      </c>
      <c r="D138" s="12">
        <v>51.8</v>
      </c>
      <c r="E138" s="177">
        <v>3.48</v>
      </c>
      <c r="F138" s="59">
        <f t="shared" si="9"/>
        <v>2163.1679999999997</v>
      </c>
      <c r="G138" s="65">
        <v>91</v>
      </c>
      <c r="H138" s="65">
        <f t="shared" si="10"/>
        <v>1968.4828799999998</v>
      </c>
      <c r="I138" s="63">
        <v>3200</v>
      </c>
      <c r="J138" s="68">
        <f t="shared" si="8"/>
        <v>5168.48288</v>
      </c>
      <c r="K138">
        <v>5.2</v>
      </c>
      <c r="L138" s="199">
        <f t="shared" si="11"/>
        <v>4.5760000000000005</v>
      </c>
    </row>
    <row r="139" spans="1:12" ht="12.75">
      <c r="A139" s="17"/>
      <c r="B139" s="15"/>
      <c r="C139" s="12"/>
      <c r="D139" s="2"/>
      <c r="E139" s="3"/>
      <c r="F139" s="59"/>
      <c r="G139" s="65"/>
      <c r="H139" s="65"/>
      <c r="I139" s="63"/>
      <c r="J139" s="68">
        <f t="shared" si="8"/>
        <v>0</v>
      </c>
      <c r="L139" s="194"/>
    </row>
    <row r="140" spans="1:12" ht="12.75">
      <c r="A140" s="395" t="s">
        <v>56</v>
      </c>
      <c r="B140" s="394"/>
      <c r="C140" s="119">
        <v>26</v>
      </c>
      <c r="D140" s="2">
        <v>149.5</v>
      </c>
      <c r="E140" s="177">
        <v>2.13</v>
      </c>
      <c r="F140" s="59">
        <f t="shared" si="9"/>
        <v>3821.2200000000003</v>
      </c>
      <c r="G140" s="65">
        <v>66</v>
      </c>
      <c r="H140" s="65">
        <f t="shared" si="10"/>
        <v>2522.0052</v>
      </c>
      <c r="I140" s="63">
        <v>2100</v>
      </c>
      <c r="J140" s="68">
        <f t="shared" si="8"/>
        <v>4622.0052</v>
      </c>
      <c r="K140">
        <v>4.6</v>
      </c>
      <c r="L140" s="200">
        <f t="shared" si="11"/>
        <v>4.048</v>
      </c>
    </row>
    <row r="141" spans="1:12" ht="12.75">
      <c r="A141" s="17"/>
      <c r="B141" s="15"/>
      <c r="C141" s="12"/>
      <c r="D141" s="2"/>
      <c r="E141" s="3"/>
      <c r="F141" s="59"/>
      <c r="G141" s="65"/>
      <c r="H141" s="65"/>
      <c r="I141" s="63"/>
      <c r="J141" s="68">
        <f t="shared" si="8"/>
        <v>0</v>
      </c>
      <c r="L141" s="194"/>
    </row>
    <row r="142" spans="1:12" ht="12.75">
      <c r="A142" s="395" t="s">
        <v>57</v>
      </c>
      <c r="B142" s="394"/>
      <c r="C142" s="119">
        <v>4</v>
      </c>
      <c r="D142" s="3">
        <v>110</v>
      </c>
      <c r="E142" s="177">
        <v>3.75</v>
      </c>
      <c r="F142" s="59">
        <f t="shared" si="9"/>
        <v>4950</v>
      </c>
      <c r="G142" s="65">
        <v>68</v>
      </c>
      <c r="H142" s="65">
        <f t="shared" si="10"/>
        <v>3366</v>
      </c>
      <c r="I142" s="63">
        <v>2800</v>
      </c>
      <c r="J142" s="68">
        <f aca="true" t="shared" si="12" ref="J142:J207">SUM(H142:I142)</f>
        <v>6166</v>
      </c>
      <c r="K142">
        <v>6.2</v>
      </c>
      <c r="L142" s="200">
        <f t="shared" si="11"/>
        <v>5.456</v>
      </c>
    </row>
    <row r="143" spans="1:12" ht="12.75">
      <c r="A143" s="44"/>
      <c r="B143" s="43"/>
      <c r="C143" s="4"/>
      <c r="D143" s="2"/>
      <c r="E143" s="3"/>
      <c r="F143" s="59"/>
      <c r="G143" s="65"/>
      <c r="H143" s="65"/>
      <c r="I143" s="63"/>
      <c r="J143" s="68">
        <f t="shared" si="12"/>
        <v>0</v>
      </c>
      <c r="L143" s="194"/>
    </row>
    <row r="144" spans="1:12" ht="12.75">
      <c r="A144" s="13" t="s">
        <v>58</v>
      </c>
      <c r="B144" s="13"/>
      <c r="C144" s="127">
        <v>20</v>
      </c>
      <c r="D144" s="13">
        <v>332</v>
      </c>
      <c r="E144" s="175">
        <v>2.8</v>
      </c>
      <c r="F144" s="59">
        <f t="shared" si="9"/>
        <v>11155.199999999999</v>
      </c>
      <c r="G144" s="66">
        <v>68</v>
      </c>
      <c r="H144" s="65">
        <f t="shared" si="10"/>
        <v>7585.536</v>
      </c>
      <c r="I144" s="63">
        <v>6300</v>
      </c>
      <c r="J144" s="68">
        <f t="shared" si="12"/>
        <v>13885.536</v>
      </c>
      <c r="K144">
        <v>13.9</v>
      </c>
      <c r="L144" s="197">
        <f t="shared" si="11"/>
        <v>12.232000000000001</v>
      </c>
    </row>
    <row r="145" spans="1:12" ht="12.75">
      <c r="A145" t="s">
        <v>58</v>
      </c>
      <c r="C145" s="119">
        <v>21</v>
      </c>
      <c r="D145">
        <v>283.3</v>
      </c>
      <c r="E145" s="175">
        <v>2.8</v>
      </c>
      <c r="F145" s="59">
        <f t="shared" si="9"/>
        <v>9518.880000000001</v>
      </c>
      <c r="G145" s="65">
        <v>52</v>
      </c>
      <c r="H145" s="65">
        <f t="shared" si="10"/>
        <v>4949.8176</v>
      </c>
      <c r="I145" s="63">
        <v>-12100</v>
      </c>
      <c r="J145" s="68">
        <f t="shared" si="12"/>
        <v>-7150.1824</v>
      </c>
      <c r="K145">
        <v>0</v>
      </c>
      <c r="L145" s="198">
        <f t="shared" si="11"/>
        <v>0</v>
      </c>
    </row>
    <row r="146" spans="1:12" ht="12.75">
      <c r="A146" s="13" t="s">
        <v>58</v>
      </c>
      <c r="B146" s="13"/>
      <c r="C146" s="117">
        <v>23</v>
      </c>
      <c r="D146" s="13">
        <v>329.8</v>
      </c>
      <c r="E146" s="175">
        <v>2.8</v>
      </c>
      <c r="F146" s="59">
        <f t="shared" si="9"/>
        <v>11081.279999999999</v>
      </c>
      <c r="G146" s="65">
        <v>78</v>
      </c>
      <c r="H146" s="65">
        <f t="shared" si="10"/>
        <v>8643.398399999998</v>
      </c>
      <c r="I146" s="63">
        <v>7200</v>
      </c>
      <c r="J146" s="68">
        <f t="shared" si="12"/>
        <v>15843.398399999998</v>
      </c>
      <c r="K146">
        <v>15.8</v>
      </c>
      <c r="L146" s="198">
        <f t="shared" si="11"/>
        <v>13.904</v>
      </c>
    </row>
    <row r="147" spans="1:12" ht="13.5" thickBot="1">
      <c r="A147" t="s">
        <v>58</v>
      </c>
      <c r="C147" s="119">
        <v>25</v>
      </c>
      <c r="D147">
        <v>312</v>
      </c>
      <c r="E147" s="175">
        <v>2.8</v>
      </c>
      <c r="F147" s="59">
        <f t="shared" si="9"/>
        <v>10483.199999999999</v>
      </c>
      <c r="G147" s="65">
        <v>50</v>
      </c>
      <c r="H147" s="65">
        <f t="shared" si="10"/>
        <v>5241.599999999999</v>
      </c>
      <c r="I147" s="63">
        <v>-5000</v>
      </c>
      <c r="J147" s="68">
        <f t="shared" si="12"/>
        <v>241.59999999999945</v>
      </c>
      <c r="K147">
        <v>0.2</v>
      </c>
      <c r="L147" s="199">
        <f t="shared" si="11"/>
        <v>0.17600000000000002</v>
      </c>
    </row>
    <row r="148" spans="1:12" ht="13.5" thickBot="1">
      <c r="A148" s="45"/>
      <c r="B148" s="45"/>
      <c r="C148" s="32"/>
      <c r="D148" s="46"/>
      <c r="E148" s="34"/>
      <c r="F148" s="59"/>
      <c r="G148" s="66"/>
      <c r="H148" s="66"/>
      <c r="I148" s="64"/>
      <c r="J148" s="68">
        <f t="shared" si="12"/>
        <v>0</v>
      </c>
      <c r="L148" s="194"/>
    </row>
    <row r="149" spans="1:12" ht="12.75">
      <c r="A149" t="s">
        <v>59</v>
      </c>
      <c r="C149" s="119">
        <v>30</v>
      </c>
      <c r="D149" s="84">
        <v>336</v>
      </c>
      <c r="E149" s="177">
        <v>1.22</v>
      </c>
      <c r="F149" s="59">
        <f t="shared" si="9"/>
        <v>4919.04</v>
      </c>
      <c r="G149" s="65">
        <v>71</v>
      </c>
      <c r="H149" s="65">
        <f t="shared" si="10"/>
        <v>3492.5184000000004</v>
      </c>
      <c r="I149" s="63">
        <v>2900</v>
      </c>
      <c r="J149" s="68">
        <f t="shared" si="12"/>
        <v>6392.518400000001</v>
      </c>
      <c r="K149">
        <v>6.4</v>
      </c>
      <c r="L149" s="197">
        <f t="shared" si="11"/>
        <v>5.632000000000001</v>
      </c>
    </row>
    <row r="150" spans="1:12" ht="12.75">
      <c r="A150" t="s">
        <v>59</v>
      </c>
      <c r="C150" s="119">
        <v>35</v>
      </c>
      <c r="D150" s="80">
        <v>96</v>
      </c>
      <c r="E150" s="177">
        <v>1.22</v>
      </c>
      <c r="F150" s="59">
        <f t="shared" si="9"/>
        <v>1405.44</v>
      </c>
      <c r="G150" s="72">
        <v>92</v>
      </c>
      <c r="H150" s="65">
        <f t="shared" si="10"/>
        <v>1293.0048000000002</v>
      </c>
      <c r="I150" s="63">
        <v>1100</v>
      </c>
      <c r="J150" s="68">
        <f t="shared" si="12"/>
        <v>2393.0048</v>
      </c>
      <c r="K150">
        <v>2.4</v>
      </c>
      <c r="L150" s="199">
        <f t="shared" si="11"/>
        <v>2.112</v>
      </c>
    </row>
    <row r="151" spans="3:12" ht="12.75">
      <c r="C151" s="12"/>
      <c r="D151" s="1"/>
      <c r="E151" s="3"/>
      <c r="F151" s="59"/>
      <c r="G151" s="65"/>
      <c r="H151" s="65"/>
      <c r="I151" s="63"/>
      <c r="J151" s="68">
        <f t="shared" si="12"/>
        <v>0</v>
      </c>
      <c r="L151" s="194"/>
    </row>
    <row r="152" spans="1:12" ht="12.75">
      <c r="A152" s="13" t="s">
        <v>60</v>
      </c>
      <c r="B152" s="13"/>
      <c r="C152" s="127">
        <v>7</v>
      </c>
      <c r="D152" s="3">
        <v>91.9</v>
      </c>
      <c r="E152" s="177">
        <v>1.22</v>
      </c>
      <c r="F152" s="59">
        <f t="shared" si="9"/>
        <v>1345.4160000000002</v>
      </c>
      <c r="G152" s="65">
        <v>91</v>
      </c>
      <c r="H152" s="65">
        <f t="shared" si="10"/>
        <v>1224.3285600000002</v>
      </c>
      <c r="I152" s="63">
        <v>1000</v>
      </c>
      <c r="J152" s="68">
        <f t="shared" si="12"/>
        <v>2224.32856</v>
      </c>
      <c r="K152">
        <v>2.2</v>
      </c>
      <c r="L152" s="197">
        <f t="shared" si="11"/>
        <v>1.9360000000000002</v>
      </c>
    </row>
    <row r="153" spans="1:12" ht="12.75">
      <c r="A153" t="s">
        <v>60</v>
      </c>
      <c r="C153" s="119">
        <v>8</v>
      </c>
      <c r="D153" s="2">
        <v>79</v>
      </c>
      <c r="E153" s="177">
        <v>1.22</v>
      </c>
      <c r="F153" s="59">
        <f t="shared" si="9"/>
        <v>1156.56</v>
      </c>
      <c r="G153" s="65">
        <v>60</v>
      </c>
      <c r="H153" s="65">
        <f t="shared" si="10"/>
        <v>693.9359999999999</v>
      </c>
      <c r="I153" s="63">
        <v>600</v>
      </c>
      <c r="J153" s="68">
        <f t="shared" si="12"/>
        <v>1293.936</v>
      </c>
      <c r="K153">
        <v>1.3</v>
      </c>
      <c r="L153" s="198">
        <f t="shared" si="11"/>
        <v>1.1440000000000001</v>
      </c>
    </row>
    <row r="154" spans="1:12" ht="12.75">
      <c r="A154" s="13" t="s">
        <v>60</v>
      </c>
      <c r="B154" s="13"/>
      <c r="C154" s="119">
        <v>9</v>
      </c>
      <c r="D154" s="3">
        <v>86.6</v>
      </c>
      <c r="E154" s="177">
        <v>1.22</v>
      </c>
      <c r="F154" s="59">
        <f t="shared" si="9"/>
        <v>1267.8239999999998</v>
      </c>
      <c r="G154" s="65">
        <v>80</v>
      </c>
      <c r="H154" s="65">
        <f t="shared" si="10"/>
        <v>1014.2591999999999</v>
      </c>
      <c r="I154" s="63">
        <v>800</v>
      </c>
      <c r="J154" s="68">
        <f t="shared" si="12"/>
        <v>1814.2592</v>
      </c>
      <c r="K154">
        <v>1.8</v>
      </c>
      <c r="L154" s="198">
        <f t="shared" si="11"/>
        <v>1.584</v>
      </c>
    </row>
    <row r="155" spans="1:12" ht="12.75">
      <c r="A155" t="s">
        <v>60</v>
      </c>
      <c r="C155" s="119">
        <v>11</v>
      </c>
      <c r="D155" s="2">
        <v>94.4</v>
      </c>
      <c r="E155" s="177">
        <v>1.22</v>
      </c>
      <c r="F155" s="59">
        <f t="shared" si="9"/>
        <v>1382.016</v>
      </c>
      <c r="G155" s="65">
        <v>83</v>
      </c>
      <c r="H155" s="65">
        <f t="shared" si="10"/>
        <v>1147.07328</v>
      </c>
      <c r="I155" s="63">
        <v>1000</v>
      </c>
      <c r="J155" s="68">
        <f t="shared" si="12"/>
        <v>2147.07328</v>
      </c>
      <c r="K155">
        <v>2.1</v>
      </c>
      <c r="L155" s="198">
        <f t="shared" si="11"/>
        <v>1.848</v>
      </c>
    </row>
    <row r="156" spans="1:12" ht="12.75">
      <c r="A156" s="13" t="s">
        <v>60</v>
      </c>
      <c r="B156" s="13"/>
      <c r="C156" s="117">
        <v>22</v>
      </c>
      <c r="D156" s="3">
        <v>83.6</v>
      </c>
      <c r="E156" s="177">
        <v>1.22</v>
      </c>
      <c r="F156" s="59">
        <f t="shared" si="9"/>
        <v>1223.904</v>
      </c>
      <c r="G156" s="65">
        <v>90</v>
      </c>
      <c r="H156" s="65">
        <f t="shared" si="10"/>
        <v>1101.5136</v>
      </c>
      <c r="I156" s="63">
        <v>900</v>
      </c>
      <c r="J156" s="68">
        <f t="shared" si="12"/>
        <v>2001.5136</v>
      </c>
      <c r="K156">
        <v>2</v>
      </c>
      <c r="L156" s="198">
        <f t="shared" si="11"/>
        <v>1.76</v>
      </c>
    </row>
    <row r="157" spans="1:12" ht="12.75">
      <c r="A157" t="s">
        <v>60</v>
      </c>
      <c r="C157" s="119">
        <v>26</v>
      </c>
      <c r="D157" s="2">
        <v>93.5</v>
      </c>
      <c r="E157" s="177">
        <v>1.22</v>
      </c>
      <c r="F157" s="59">
        <f t="shared" si="9"/>
        <v>1368.84</v>
      </c>
      <c r="G157" s="65">
        <v>83</v>
      </c>
      <c r="H157" s="65">
        <f t="shared" si="10"/>
        <v>1136.1372</v>
      </c>
      <c r="I157" s="63">
        <v>1000</v>
      </c>
      <c r="J157" s="68">
        <f t="shared" si="12"/>
        <v>2136.1372</v>
      </c>
      <c r="K157">
        <v>2.1</v>
      </c>
      <c r="L157" s="199">
        <f t="shared" si="11"/>
        <v>1.848</v>
      </c>
    </row>
    <row r="158" spans="1:12" ht="12.75">
      <c r="A158" s="13"/>
      <c r="B158" s="13"/>
      <c r="C158" s="32"/>
      <c r="D158" s="3"/>
      <c r="E158" s="3"/>
      <c r="F158" s="59"/>
      <c r="G158" s="65"/>
      <c r="H158" s="65"/>
      <c r="I158" s="63"/>
      <c r="J158" s="68">
        <f t="shared" si="12"/>
        <v>0</v>
      </c>
      <c r="L158" s="194"/>
    </row>
    <row r="159" spans="1:12" ht="12.75">
      <c r="A159" t="s">
        <v>18</v>
      </c>
      <c r="C159" s="119">
        <v>39</v>
      </c>
      <c r="D159" s="2">
        <v>342.3</v>
      </c>
      <c r="E159" s="177">
        <v>1.22</v>
      </c>
      <c r="F159" s="59">
        <f t="shared" si="9"/>
        <v>5011.272</v>
      </c>
      <c r="G159" s="65">
        <v>60</v>
      </c>
      <c r="H159" s="65">
        <f t="shared" si="10"/>
        <v>3006.7632</v>
      </c>
      <c r="I159" s="63">
        <v>2500</v>
      </c>
      <c r="J159" s="68">
        <f t="shared" si="12"/>
        <v>5506.763199999999</v>
      </c>
      <c r="K159">
        <v>5.5</v>
      </c>
      <c r="L159" s="197">
        <f t="shared" si="11"/>
        <v>4.84</v>
      </c>
    </row>
    <row r="160" spans="1:12" ht="12.75">
      <c r="A160" t="s">
        <v>18</v>
      </c>
      <c r="C160" s="119">
        <v>47</v>
      </c>
      <c r="D160" s="2">
        <v>93</v>
      </c>
      <c r="E160" s="177">
        <v>1.22</v>
      </c>
      <c r="F160" s="59">
        <f aca="true" t="shared" si="13" ref="F160:F193">D160*E160*12</f>
        <v>1361.52</v>
      </c>
      <c r="G160" s="66">
        <v>64</v>
      </c>
      <c r="H160" s="65">
        <f aca="true" t="shared" si="14" ref="H160:H193">F160*G160/100</f>
        <v>871.3728</v>
      </c>
      <c r="I160" s="63">
        <v>700</v>
      </c>
      <c r="J160" s="68">
        <f t="shared" si="12"/>
        <v>1571.3728</v>
      </c>
      <c r="K160">
        <v>1.6</v>
      </c>
      <c r="L160" s="198">
        <f t="shared" si="11"/>
        <v>1.4080000000000001</v>
      </c>
    </row>
    <row r="161" spans="1:12" ht="12.75">
      <c r="A161" t="s">
        <v>18</v>
      </c>
      <c r="C161" s="119">
        <v>61</v>
      </c>
      <c r="D161" s="2">
        <v>340.6</v>
      </c>
      <c r="E161" s="177">
        <v>1.22</v>
      </c>
      <c r="F161" s="59">
        <f t="shared" si="13"/>
        <v>4986.384</v>
      </c>
      <c r="G161" s="65">
        <v>69</v>
      </c>
      <c r="H161" s="65">
        <f t="shared" si="14"/>
        <v>3440.6049599999997</v>
      </c>
      <c r="I161" s="63">
        <v>2900</v>
      </c>
      <c r="J161" s="68">
        <f t="shared" si="12"/>
        <v>6340.60496</v>
      </c>
      <c r="K161">
        <v>6.3</v>
      </c>
      <c r="L161" s="199">
        <f t="shared" si="11"/>
        <v>5.544</v>
      </c>
    </row>
    <row r="162" spans="1:12" ht="12.75">
      <c r="A162" s="3"/>
      <c r="B162" s="9"/>
      <c r="C162" s="12"/>
      <c r="D162" s="12"/>
      <c r="E162" s="3"/>
      <c r="F162" s="59"/>
      <c r="G162" s="65"/>
      <c r="H162" s="65"/>
      <c r="I162" s="63"/>
      <c r="J162" s="68">
        <f t="shared" si="12"/>
        <v>0</v>
      </c>
      <c r="L162" s="194"/>
    </row>
    <row r="163" spans="1:12" ht="12.75">
      <c r="A163" s="3" t="s">
        <v>19</v>
      </c>
      <c r="B163" s="3"/>
      <c r="C163" s="47">
        <v>34</v>
      </c>
      <c r="D163" s="20">
        <v>387.3</v>
      </c>
      <c r="E163" s="175">
        <v>3</v>
      </c>
      <c r="F163" s="59">
        <f t="shared" si="13"/>
        <v>13942.800000000001</v>
      </c>
      <c r="G163" s="65">
        <v>72</v>
      </c>
      <c r="H163" s="65">
        <f t="shared" si="14"/>
        <v>10038.816</v>
      </c>
      <c r="I163" s="63">
        <v>400</v>
      </c>
      <c r="J163" s="68">
        <f t="shared" si="12"/>
        <v>10438.816</v>
      </c>
      <c r="K163">
        <v>10.4</v>
      </c>
      <c r="L163" s="200">
        <f t="shared" si="11"/>
        <v>9.152000000000001</v>
      </c>
    </row>
    <row r="164" spans="1:12" ht="12.75">
      <c r="A164" s="3"/>
      <c r="B164" s="3"/>
      <c r="C164" s="50"/>
      <c r="D164" s="20"/>
      <c r="E164" s="3"/>
      <c r="F164" s="59"/>
      <c r="G164" s="65"/>
      <c r="H164" s="65"/>
      <c r="I164" s="63"/>
      <c r="J164" s="68">
        <f t="shared" si="12"/>
        <v>0</v>
      </c>
      <c r="L164" s="194"/>
    </row>
    <row r="165" spans="1:12" ht="12.75">
      <c r="A165" s="3" t="s">
        <v>20</v>
      </c>
      <c r="B165" s="3"/>
      <c r="C165" s="51" t="s">
        <v>66</v>
      </c>
      <c r="D165" s="182">
        <v>125.1</v>
      </c>
      <c r="E165" s="175">
        <v>4.6</v>
      </c>
      <c r="F165" s="59">
        <f t="shared" si="13"/>
        <v>6905.519999999999</v>
      </c>
      <c r="G165" s="65">
        <v>77</v>
      </c>
      <c r="H165" s="65">
        <f t="shared" si="14"/>
        <v>5317.250399999999</v>
      </c>
      <c r="I165" s="63">
        <v>600</v>
      </c>
      <c r="J165" s="68">
        <f t="shared" si="12"/>
        <v>5917.250399999999</v>
      </c>
      <c r="K165">
        <v>5.9</v>
      </c>
      <c r="L165" s="197">
        <f t="shared" si="11"/>
        <v>5.192</v>
      </c>
    </row>
    <row r="166" spans="1:12" ht="12.75">
      <c r="A166" s="3" t="s">
        <v>20</v>
      </c>
      <c r="B166" s="3"/>
      <c r="C166" s="47" t="s">
        <v>21</v>
      </c>
      <c r="D166" s="36">
        <v>117.9</v>
      </c>
      <c r="E166" s="175">
        <v>2.5</v>
      </c>
      <c r="F166" s="59">
        <f t="shared" si="13"/>
        <v>3537</v>
      </c>
      <c r="G166" s="65">
        <v>66</v>
      </c>
      <c r="H166" s="65">
        <f t="shared" si="14"/>
        <v>2334.42</v>
      </c>
      <c r="I166" s="63">
        <v>1900</v>
      </c>
      <c r="J166" s="68">
        <f t="shared" si="12"/>
        <v>4234.42</v>
      </c>
      <c r="K166">
        <v>4.2</v>
      </c>
      <c r="L166" s="198">
        <f t="shared" si="11"/>
        <v>3.696</v>
      </c>
    </row>
    <row r="167" spans="1:12" ht="12.75">
      <c r="A167" s="3" t="s">
        <v>20</v>
      </c>
      <c r="B167" s="3"/>
      <c r="C167" s="47" t="s">
        <v>70</v>
      </c>
      <c r="D167" s="138">
        <v>61.8</v>
      </c>
      <c r="E167" s="175">
        <v>4.2</v>
      </c>
      <c r="F167" s="59">
        <f t="shared" si="13"/>
        <v>3114.7200000000003</v>
      </c>
      <c r="G167" s="65">
        <v>88</v>
      </c>
      <c r="H167" s="65">
        <f t="shared" si="14"/>
        <v>2740.9536000000003</v>
      </c>
      <c r="I167" s="63">
        <v>2300</v>
      </c>
      <c r="J167" s="68">
        <f t="shared" si="12"/>
        <v>5040.953600000001</v>
      </c>
      <c r="K167">
        <v>5</v>
      </c>
      <c r="L167" s="198">
        <f t="shared" si="11"/>
        <v>4.4</v>
      </c>
    </row>
    <row r="168" spans="1:12" ht="12.75">
      <c r="A168" s="3" t="s">
        <v>20</v>
      </c>
      <c r="B168" s="3"/>
      <c r="C168" s="47">
        <v>22</v>
      </c>
      <c r="D168" s="36">
        <v>89.8</v>
      </c>
      <c r="E168" s="177">
        <v>1.71</v>
      </c>
      <c r="F168" s="59">
        <f t="shared" si="13"/>
        <v>1842.696</v>
      </c>
      <c r="G168" s="65">
        <v>93</v>
      </c>
      <c r="H168" s="65">
        <f t="shared" si="14"/>
        <v>1713.70728</v>
      </c>
      <c r="I168" s="63">
        <v>1400</v>
      </c>
      <c r="J168" s="68">
        <f t="shared" si="12"/>
        <v>3113.70728</v>
      </c>
      <c r="K168">
        <v>3.1</v>
      </c>
      <c r="L168" s="198">
        <f t="shared" si="11"/>
        <v>2.728</v>
      </c>
    </row>
    <row r="169" spans="1:12" ht="12.75">
      <c r="A169" s="3" t="s">
        <v>20</v>
      </c>
      <c r="B169" s="3"/>
      <c r="C169" s="47">
        <v>23</v>
      </c>
      <c r="D169" s="36">
        <v>177.9</v>
      </c>
      <c r="E169" s="177">
        <v>2.91</v>
      </c>
      <c r="F169" s="59">
        <f t="shared" si="13"/>
        <v>6212.268000000001</v>
      </c>
      <c r="G169" s="65">
        <v>43</v>
      </c>
      <c r="H169" s="65">
        <f t="shared" si="14"/>
        <v>2671.2752400000004</v>
      </c>
      <c r="I169" s="63">
        <v>2200</v>
      </c>
      <c r="J169" s="68">
        <f t="shared" si="12"/>
        <v>4871.275240000001</v>
      </c>
      <c r="K169">
        <v>4.9</v>
      </c>
      <c r="L169" s="198">
        <f t="shared" si="11"/>
        <v>4.312</v>
      </c>
    </row>
    <row r="170" spans="1:12" ht="12.75">
      <c r="A170" s="3" t="s">
        <v>20</v>
      </c>
      <c r="B170" s="3"/>
      <c r="C170" s="47">
        <v>25</v>
      </c>
      <c r="D170" s="138">
        <v>93</v>
      </c>
      <c r="E170" s="177">
        <v>3.81</v>
      </c>
      <c r="F170" s="59">
        <f t="shared" si="13"/>
        <v>4251.96</v>
      </c>
      <c r="G170" s="65">
        <v>40</v>
      </c>
      <c r="H170" s="65">
        <f t="shared" si="14"/>
        <v>1700.7839999999999</v>
      </c>
      <c r="I170" s="63">
        <v>1400</v>
      </c>
      <c r="J170" s="68">
        <f t="shared" si="12"/>
        <v>3100.7839999999997</v>
      </c>
      <c r="K170">
        <v>3.1</v>
      </c>
      <c r="L170" s="198">
        <f t="shared" si="11"/>
        <v>2.728</v>
      </c>
    </row>
    <row r="171" spans="1:12" ht="12.75">
      <c r="A171" s="3" t="s">
        <v>20</v>
      </c>
      <c r="B171" s="3"/>
      <c r="C171" s="47">
        <v>27</v>
      </c>
      <c r="D171" s="138">
        <v>92.9</v>
      </c>
      <c r="E171" s="175">
        <v>2.5</v>
      </c>
      <c r="F171" s="59">
        <f t="shared" si="13"/>
        <v>2787</v>
      </c>
      <c r="G171" s="65">
        <v>78</v>
      </c>
      <c r="H171" s="65">
        <f t="shared" si="14"/>
        <v>2173.86</v>
      </c>
      <c r="I171" s="63">
        <v>1800</v>
      </c>
      <c r="J171" s="68">
        <f t="shared" si="12"/>
        <v>3973.86</v>
      </c>
      <c r="K171">
        <v>4</v>
      </c>
      <c r="L171" s="198">
        <f t="shared" si="11"/>
        <v>3.52</v>
      </c>
    </row>
    <row r="172" spans="1:12" ht="12.75">
      <c r="A172" s="3" t="s">
        <v>20</v>
      </c>
      <c r="B172" s="3"/>
      <c r="C172" s="47">
        <v>29</v>
      </c>
      <c r="D172" s="36">
        <v>92.2</v>
      </c>
      <c r="E172" s="175">
        <v>2.5</v>
      </c>
      <c r="F172" s="59">
        <f t="shared" si="13"/>
        <v>2766</v>
      </c>
      <c r="G172" s="65">
        <v>74</v>
      </c>
      <c r="H172" s="65">
        <f t="shared" si="14"/>
        <v>2046.84</v>
      </c>
      <c r="I172" s="63">
        <v>1700</v>
      </c>
      <c r="J172" s="68">
        <f t="shared" si="12"/>
        <v>3746.84</v>
      </c>
      <c r="K172">
        <v>3.7</v>
      </c>
      <c r="L172" s="198">
        <f t="shared" si="11"/>
        <v>3.2560000000000002</v>
      </c>
    </row>
    <row r="173" spans="1:12" ht="12.75">
      <c r="A173" s="3" t="s">
        <v>20</v>
      </c>
      <c r="B173" s="3"/>
      <c r="C173" s="47">
        <v>31</v>
      </c>
      <c r="D173" s="36">
        <v>92</v>
      </c>
      <c r="E173" s="175">
        <v>2.5</v>
      </c>
      <c r="F173" s="59">
        <f t="shared" si="13"/>
        <v>2760</v>
      </c>
      <c r="G173" s="65">
        <v>91</v>
      </c>
      <c r="H173" s="65">
        <f t="shared" si="14"/>
        <v>2511.6</v>
      </c>
      <c r="I173" s="63">
        <v>2100</v>
      </c>
      <c r="J173" s="68">
        <f t="shared" si="12"/>
        <v>4611.6</v>
      </c>
      <c r="K173">
        <v>4.6</v>
      </c>
      <c r="L173" s="198">
        <f t="shared" si="11"/>
        <v>4.048</v>
      </c>
    </row>
    <row r="174" spans="1:12" ht="12.75">
      <c r="A174" s="3" t="s">
        <v>20</v>
      </c>
      <c r="B174" s="3"/>
      <c r="C174" s="47">
        <v>36</v>
      </c>
      <c r="D174" s="36">
        <v>90.8</v>
      </c>
      <c r="E174" s="175">
        <v>2.5</v>
      </c>
      <c r="F174" s="59">
        <f t="shared" si="13"/>
        <v>2724</v>
      </c>
      <c r="G174" s="65">
        <v>95</v>
      </c>
      <c r="H174" s="65">
        <f t="shared" si="14"/>
        <v>2587.8</v>
      </c>
      <c r="I174" s="63">
        <v>2300</v>
      </c>
      <c r="J174" s="68">
        <f t="shared" si="12"/>
        <v>4887.8</v>
      </c>
      <c r="K174">
        <v>4.9</v>
      </c>
      <c r="L174" s="198">
        <f t="shared" si="11"/>
        <v>4.312</v>
      </c>
    </row>
    <row r="175" spans="1:12" ht="12.75">
      <c r="A175" s="3" t="s">
        <v>20</v>
      </c>
      <c r="B175" s="3"/>
      <c r="C175" s="47">
        <v>41</v>
      </c>
      <c r="D175" s="36">
        <v>120.2</v>
      </c>
      <c r="E175" s="177">
        <v>3.82</v>
      </c>
      <c r="F175" s="59">
        <f t="shared" si="13"/>
        <v>5509.968</v>
      </c>
      <c r="G175" s="65">
        <v>52</v>
      </c>
      <c r="H175" s="65">
        <f t="shared" si="14"/>
        <v>2865.18336</v>
      </c>
      <c r="I175" s="63">
        <v>2400</v>
      </c>
      <c r="J175" s="68">
        <f t="shared" si="12"/>
        <v>5265.18336</v>
      </c>
      <c r="K175">
        <v>5.3</v>
      </c>
      <c r="L175" s="199">
        <f t="shared" si="11"/>
        <v>4.664</v>
      </c>
    </row>
    <row r="176" spans="1:12" ht="12.75">
      <c r="A176" s="3"/>
      <c r="B176" s="3"/>
      <c r="C176" s="12"/>
      <c r="D176" s="3"/>
      <c r="E176" s="3"/>
      <c r="F176" s="59"/>
      <c r="G176" s="65"/>
      <c r="H176" s="65"/>
      <c r="I176" s="63"/>
      <c r="J176" s="68">
        <f t="shared" si="12"/>
        <v>0</v>
      </c>
      <c r="L176" s="194"/>
    </row>
    <row r="177" spans="1:12" ht="12.75">
      <c r="A177" s="37" t="s">
        <v>23</v>
      </c>
      <c r="B177" s="3"/>
      <c r="C177" s="47" t="s">
        <v>67</v>
      </c>
      <c r="D177" s="140">
        <v>86.8</v>
      </c>
      <c r="E177" s="175">
        <v>4.6</v>
      </c>
      <c r="F177" s="59">
        <f t="shared" si="13"/>
        <v>4791.36</v>
      </c>
      <c r="G177" s="164">
        <v>42</v>
      </c>
      <c r="H177" s="65">
        <f t="shared" si="14"/>
        <v>2012.3712</v>
      </c>
      <c r="I177" s="63">
        <v>2700</v>
      </c>
      <c r="J177" s="68">
        <f t="shared" si="12"/>
        <v>4712.3712</v>
      </c>
      <c r="K177">
        <v>4.7</v>
      </c>
      <c r="L177" s="197">
        <f t="shared" si="11"/>
        <v>4.136</v>
      </c>
    </row>
    <row r="178" spans="1:12" ht="12.75">
      <c r="A178" s="37" t="s">
        <v>23</v>
      </c>
      <c r="B178" s="3"/>
      <c r="C178" s="47">
        <v>3</v>
      </c>
      <c r="D178" s="36">
        <v>91.4</v>
      </c>
      <c r="E178" s="177">
        <v>2.75</v>
      </c>
      <c r="F178" s="59">
        <f t="shared" si="13"/>
        <v>3016.2000000000003</v>
      </c>
      <c r="G178" s="65">
        <v>92</v>
      </c>
      <c r="H178" s="65">
        <f t="shared" si="14"/>
        <v>2774.9040000000005</v>
      </c>
      <c r="I178" s="63">
        <v>2300</v>
      </c>
      <c r="J178" s="68">
        <f t="shared" si="12"/>
        <v>5074.904</v>
      </c>
      <c r="K178">
        <v>5.1</v>
      </c>
      <c r="L178" s="198">
        <f t="shared" si="11"/>
        <v>4.4879999999999995</v>
      </c>
    </row>
    <row r="179" spans="1:12" ht="12.75">
      <c r="A179" s="37" t="s">
        <v>23</v>
      </c>
      <c r="B179" s="3"/>
      <c r="C179" s="47">
        <v>12</v>
      </c>
      <c r="D179" s="36">
        <v>80.6</v>
      </c>
      <c r="E179" s="177">
        <v>2.35</v>
      </c>
      <c r="F179" s="59">
        <f t="shared" si="13"/>
        <v>2272.92</v>
      </c>
      <c r="G179" s="65">
        <v>95</v>
      </c>
      <c r="H179" s="65">
        <f t="shared" si="14"/>
        <v>2159.274</v>
      </c>
      <c r="I179" s="63">
        <v>1600</v>
      </c>
      <c r="J179" s="68">
        <f t="shared" si="12"/>
        <v>3759.274</v>
      </c>
      <c r="K179">
        <v>3.8</v>
      </c>
      <c r="L179" s="198">
        <f t="shared" si="11"/>
        <v>3.344</v>
      </c>
    </row>
    <row r="180" spans="1:12" ht="12.75">
      <c r="A180" s="37" t="s">
        <v>23</v>
      </c>
      <c r="B180" s="3"/>
      <c r="C180" s="47">
        <v>22</v>
      </c>
      <c r="D180" s="139">
        <v>98.6</v>
      </c>
      <c r="E180" s="177">
        <v>2.35</v>
      </c>
      <c r="F180" s="59">
        <f t="shared" si="13"/>
        <v>2780.52</v>
      </c>
      <c r="G180" s="65">
        <v>65</v>
      </c>
      <c r="H180" s="65">
        <f t="shared" si="14"/>
        <v>1807.338</v>
      </c>
      <c r="I180" s="63">
        <v>1500</v>
      </c>
      <c r="J180" s="68">
        <f t="shared" si="12"/>
        <v>3307.3379999999997</v>
      </c>
      <c r="K180">
        <v>3.3</v>
      </c>
      <c r="L180" s="199">
        <f t="shared" si="11"/>
        <v>2.904</v>
      </c>
    </row>
    <row r="181" spans="1:12" ht="12.75">
      <c r="A181" s="37"/>
      <c r="B181" s="3"/>
      <c r="C181" s="50"/>
      <c r="D181" s="20"/>
      <c r="E181" s="3"/>
      <c r="F181" s="59"/>
      <c r="G181" s="65"/>
      <c r="H181" s="65"/>
      <c r="I181" s="63"/>
      <c r="J181" s="68">
        <f t="shared" si="12"/>
        <v>0</v>
      </c>
      <c r="L181" s="194"/>
    </row>
    <row r="182" spans="1:12" ht="12.75">
      <c r="A182" s="37" t="s">
        <v>24</v>
      </c>
      <c r="C182" s="47" t="s">
        <v>53</v>
      </c>
      <c r="D182" s="36">
        <v>92.2</v>
      </c>
      <c r="E182" s="175">
        <v>2.5</v>
      </c>
      <c r="F182" s="59">
        <f t="shared" si="13"/>
        <v>2766</v>
      </c>
      <c r="G182" s="65">
        <v>91</v>
      </c>
      <c r="H182" s="65">
        <f t="shared" si="14"/>
        <v>2517.06</v>
      </c>
      <c r="I182" s="63">
        <v>2100</v>
      </c>
      <c r="J182" s="68">
        <f t="shared" si="12"/>
        <v>4617.0599999999995</v>
      </c>
      <c r="K182">
        <v>4.6</v>
      </c>
      <c r="L182" s="197">
        <f t="shared" si="11"/>
        <v>4.048</v>
      </c>
    </row>
    <row r="183" spans="1:12" ht="12.75">
      <c r="A183" s="37" t="s">
        <v>24</v>
      </c>
      <c r="C183" s="47">
        <v>28</v>
      </c>
      <c r="D183" s="36">
        <v>110.4</v>
      </c>
      <c r="E183" s="175">
        <v>2.5</v>
      </c>
      <c r="F183" s="59">
        <f t="shared" si="13"/>
        <v>3312</v>
      </c>
      <c r="G183" s="65">
        <v>86</v>
      </c>
      <c r="H183" s="65">
        <f t="shared" si="14"/>
        <v>2848.32</v>
      </c>
      <c r="I183" s="63">
        <v>2400</v>
      </c>
      <c r="J183" s="68">
        <f t="shared" si="12"/>
        <v>5248.32</v>
      </c>
      <c r="K183">
        <v>5.2</v>
      </c>
      <c r="L183" s="199">
        <f t="shared" si="11"/>
        <v>4.5760000000000005</v>
      </c>
    </row>
    <row r="184" spans="1:12" ht="12.75">
      <c r="A184" s="37" t="s">
        <v>519</v>
      </c>
      <c r="C184" s="47">
        <v>30</v>
      </c>
      <c r="D184" s="36">
        <v>110.2</v>
      </c>
      <c r="E184" s="175">
        <v>2.85</v>
      </c>
      <c r="F184" s="59">
        <f>D184*E184*12</f>
        <v>3768.84</v>
      </c>
      <c r="G184" s="65">
        <v>95</v>
      </c>
      <c r="H184" s="65">
        <f t="shared" si="14"/>
        <v>3580.3979999999997</v>
      </c>
      <c r="I184" s="63">
        <v>0</v>
      </c>
      <c r="J184" s="68">
        <f t="shared" si="12"/>
        <v>3580.3979999999997</v>
      </c>
      <c r="K184">
        <v>3.6</v>
      </c>
      <c r="L184" s="331">
        <f t="shared" si="11"/>
        <v>3.168</v>
      </c>
    </row>
    <row r="185" spans="1:12" ht="12.75">
      <c r="A185" s="35"/>
      <c r="C185" s="50"/>
      <c r="D185" s="36"/>
      <c r="E185" s="3"/>
      <c r="F185" s="59"/>
      <c r="G185" s="65"/>
      <c r="H185" s="65"/>
      <c r="I185" s="63"/>
      <c r="J185" s="68">
        <f t="shared" si="12"/>
        <v>0</v>
      </c>
      <c r="L185" s="194"/>
    </row>
    <row r="186" spans="1:12" ht="12.75">
      <c r="A186" s="35" t="s">
        <v>25</v>
      </c>
      <c r="C186" s="47">
        <v>1</v>
      </c>
      <c r="D186" s="20">
        <v>128.8</v>
      </c>
      <c r="E186" s="177">
        <v>2.35</v>
      </c>
      <c r="F186" s="59">
        <f t="shared" si="13"/>
        <v>3632.1600000000008</v>
      </c>
      <c r="G186" s="66">
        <v>90</v>
      </c>
      <c r="H186" s="65">
        <f t="shared" si="14"/>
        <v>3268.944000000001</v>
      </c>
      <c r="I186" s="63">
        <v>2700</v>
      </c>
      <c r="J186" s="68">
        <f t="shared" si="12"/>
        <v>5968.944000000001</v>
      </c>
      <c r="K186">
        <v>6</v>
      </c>
      <c r="L186" s="197">
        <f t="shared" si="11"/>
        <v>5.28</v>
      </c>
    </row>
    <row r="187" spans="1:12" ht="12.75">
      <c r="A187" s="35" t="s">
        <v>25</v>
      </c>
      <c r="C187" s="47">
        <v>4</v>
      </c>
      <c r="D187" s="36">
        <v>134.7</v>
      </c>
      <c r="E187" s="177">
        <v>2.35</v>
      </c>
      <c r="F187" s="59">
        <f t="shared" si="13"/>
        <v>3798.5399999999995</v>
      </c>
      <c r="G187" s="68">
        <v>81</v>
      </c>
      <c r="H187" s="65">
        <f t="shared" si="14"/>
        <v>3076.8173999999995</v>
      </c>
      <c r="I187" s="63">
        <v>2600</v>
      </c>
      <c r="J187" s="68">
        <f t="shared" si="12"/>
        <v>5676.8174</v>
      </c>
      <c r="K187">
        <v>5.7</v>
      </c>
      <c r="L187" s="198">
        <f t="shared" si="11"/>
        <v>5.016</v>
      </c>
    </row>
    <row r="188" spans="1:12" ht="12.75">
      <c r="A188" s="35" t="s">
        <v>25</v>
      </c>
      <c r="C188" s="47">
        <v>6</v>
      </c>
      <c r="D188" s="36">
        <v>159.16</v>
      </c>
      <c r="E188" s="177">
        <v>2.35</v>
      </c>
      <c r="F188" s="59">
        <f t="shared" si="13"/>
        <v>4488.312</v>
      </c>
      <c r="G188" s="192">
        <v>43</v>
      </c>
      <c r="H188" s="65">
        <f t="shared" si="14"/>
        <v>1929.97416</v>
      </c>
      <c r="I188" s="63">
        <v>1800</v>
      </c>
      <c r="J188" s="68">
        <f t="shared" si="12"/>
        <v>3729.9741599999998</v>
      </c>
      <c r="K188">
        <v>3.7</v>
      </c>
      <c r="L188" s="198">
        <f t="shared" si="11"/>
        <v>3.2560000000000002</v>
      </c>
    </row>
    <row r="189" spans="1:12" ht="12.75">
      <c r="A189" s="35" t="s">
        <v>25</v>
      </c>
      <c r="C189" s="47">
        <v>7</v>
      </c>
      <c r="D189" s="36">
        <v>91.5</v>
      </c>
      <c r="E189" s="177">
        <v>2.35</v>
      </c>
      <c r="F189" s="59">
        <f t="shared" si="13"/>
        <v>2580.3</v>
      </c>
      <c r="G189" s="68">
        <v>51</v>
      </c>
      <c r="H189" s="65">
        <f t="shared" si="14"/>
        <v>1315.9530000000002</v>
      </c>
      <c r="I189" s="63">
        <v>1900</v>
      </c>
      <c r="J189" s="68">
        <f t="shared" si="12"/>
        <v>3215.9530000000004</v>
      </c>
      <c r="K189">
        <v>3.2</v>
      </c>
      <c r="L189" s="198">
        <f t="shared" si="11"/>
        <v>2.8160000000000003</v>
      </c>
    </row>
    <row r="190" spans="1:12" ht="12.75">
      <c r="A190" s="35" t="s">
        <v>25</v>
      </c>
      <c r="C190" s="47">
        <v>14</v>
      </c>
      <c r="D190" s="36">
        <v>92.2</v>
      </c>
      <c r="E190" s="177">
        <v>2.35</v>
      </c>
      <c r="F190" s="59">
        <f t="shared" si="13"/>
        <v>2600.04</v>
      </c>
      <c r="G190" s="65">
        <v>73</v>
      </c>
      <c r="H190" s="65">
        <f t="shared" si="14"/>
        <v>1898.0292</v>
      </c>
      <c r="I190" s="63">
        <v>1600</v>
      </c>
      <c r="J190" s="68">
        <f t="shared" si="12"/>
        <v>3498.0292</v>
      </c>
      <c r="K190">
        <v>3.5</v>
      </c>
      <c r="L190" s="199">
        <f t="shared" si="11"/>
        <v>3.08</v>
      </c>
    </row>
    <row r="191" spans="1:12" ht="12.75">
      <c r="A191" s="35"/>
      <c r="C191" s="50"/>
      <c r="D191" s="36"/>
      <c r="E191" s="3"/>
      <c r="F191" s="59"/>
      <c r="G191" s="65"/>
      <c r="H191" s="65"/>
      <c r="I191" s="63"/>
      <c r="J191" s="68">
        <f t="shared" si="12"/>
        <v>0</v>
      </c>
      <c r="L191" s="194"/>
    </row>
    <row r="192" spans="1:12" ht="12.75">
      <c r="A192" s="35" t="s">
        <v>28</v>
      </c>
      <c r="C192" s="47">
        <v>6</v>
      </c>
      <c r="D192" s="20">
        <v>191.6</v>
      </c>
      <c r="E192" s="177">
        <v>1.71</v>
      </c>
      <c r="F192" s="59">
        <f t="shared" si="13"/>
        <v>3931.6319999999996</v>
      </c>
      <c r="G192" s="65">
        <v>72</v>
      </c>
      <c r="H192" s="65">
        <f t="shared" si="14"/>
        <v>2830.7750399999995</v>
      </c>
      <c r="I192" s="63">
        <v>2100</v>
      </c>
      <c r="J192" s="68">
        <f t="shared" si="12"/>
        <v>4930.7750399999995</v>
      </c>
      <c r="K192">
        <v>4.9</v>
      </c>
      <c r="L192" s="197">
        <f t="shared" si="11"/>
        <v>4.312</v>
      </c>
    </row>
    <row r="193" spans="1:12" ht="12.75">
      <c r="A193" s="35" t="s">
        <v>28</v>
      </c>
      <c r="C193" s="47">
        <v>12</v>
      </c>
      <c r="D193" s="20">
        <v>93.2</v>
      </c>
      <c r="E193" s="175">
        <v>2.5</v>
      </c>
      <c r="F193" s="59">
        <f t="shared" si="13"/>
        <v>2796</v>
      </c>
      <c r="G193" s="65">
        <v>52</v>
      </c>
      <c r="H193" s="65">
        <f t="shared" si="14"/>
        <v>1453.92</v>
      </c>
      <c r="I193" s="63">
        <v>1200</v>
      </c>
      <c r="J193" s="68">
        <f t="shared" si="12"/>
        <v>2653.92</v>
      </c>
      <c r="K193">
        <v>2.7</v>
      </c>
      <c r="L193" s="199">
        <f t="shared" si="11"/>
        <v>2.3760000000000003</v>
      </c>
    </row>
    <row r="194" spans="1:12" ht="12.75">
      <c r="A194" s="35"/>
      <c r="C194" s="50"/>
      <c r="D194" s="20"/>
      <c r="E194" s="3"/>
      <c r="F194" s="59"/>
      <c r="G194" s="65"/>
      <c r="H194" s="65"/>
      <c r="I194" s="63"/>
      <c r="J194" s="68">
        <f t="shared" si="12"/>
        <v>0</v>
      </c>
      <c r="L194" s="194"/>
    </row>
    <row r="195" spans="1:12" ht="12.75">
      <c r="A195" s="35" t="s">
        <v>29</v>
      </c>
      <c r="C195" s="47">
        <v>11</v>
      </c>
      <c r="D195" s="36">
        <v>89</v>
      </c>
      <c r="E195" s="175">
        <v>2.2</v>
      </c>
      <c r="F195" s="59">
        <f aca="true" t="shared" si="15" ref="F195:F240">D195*E195*12</f>
        <v>2349.6000000000004</v>
      </c>
      <c r="G195" s="65">
        <v>95</v>
      </c>
      <c r="H195" s="65">
        <f aca="true" t="shared" si="16" ref="H195:H237">F195*G195/100</f>
        <v>2232.1200000000003</v>
      </c>
      <c r="I195" s="63">
        <v>1900</v>
      </c>
      <c r="J195" s="68">
        <f t="shared" si="12"/>
        <v>4132.120000000001</v>
      </c>
      <c r="K195">
        <v>4.1</v>
      </c>
      <c r="L195" s="197">
        <f t="shared" si="11"/>
        <v>3.6079999999999997</v>
      </c>
    </row>
    <row r="196" spans="1:12" ht="12.75">
      <c r="A196" s="35" t="s">
        <v>29</v>
      </c>
      <c r="C196" s="47">
        <v>12</v>
      </c>
      <c r="D196" s="36">
        <v>105.3</v>
      </c>
      <c r="E196" s="175">
        <v>2.2</v>
      </c>
      <c r="F196" s="59">
        <f t="shared" si="15"/>
        <v>2779.92</v>
      </c>
      <c r="G196" s="65">
        <v>91</v>
      </c>
      <c r="H196" s="65">
        <f t="shared" si="16"/>
        <v>2529.7272</v>
      </c>
      <c r="I196" s="63">
        <v>2100</v>
      </c>
      <c r="J196" s="68">
        <f t="shared" si="12"/>
        <v>4629.727199999999</v>
      </c>
      <c r="K196">
        <v>4.6</v>
      </c>
      <c r="L196" s="198">
        <f t="shared" si="11"/>
        <v>4.048</v>
      </c>
    </row>
    <row r="197" spans="1:12" ht="12.75">
      <c r="A197" s="35" t="s">
        <v>29</v>
      </c>
      <c r="C197" s="47">
        <v>13</v>
      </c>
      <c r="D197" s="36">
        <v>86.7</v>
      </c>
      <c r="E197" s="175">
        <v>2.2</v>
      </c>
      <c r="F197" s="59">
        <f t="shared" si="15"/>
        <v>2288.88</v>
      </c>
      <c r="G197" s="65">
        <v>58</v>
      </c>
      <c r="H197" s="65">
        <f t="shared" si="16"/>
        <v>1327.5504</v>
      </c>
      <c r="I197" s="63">
        <v>1100</v>
      </c>
      <c r="J197" s="68">
        <f t="shared" si="12"/>
        <v>2427.5504</v>
      </c>
      <c r="K197">
        <v>2.4</v>
      </c>
      <c r="L197" s="198">
        <f t="shared" si="11"/>
        <v>2.112</v>
      </c>
    </row>
    <row r="198" spans="1:12" ht="12.75">
      <c r="A198" s="35" t="s">
        <v>29</v>
      </c>
      <c r="C198" s="47">
        <v>14</v>
      </c>
      <c r="D198" s="36">
        <v>105.4</v>
      </c>
      <c r="E198" s="175">
        <v>2.35</v>
      </c>
      <c r="F198" s="59">
        <f t="shared" si="15"/>
        <v>2972.28</v>
      </c>
      <c r="G198" s="65">
        <v>88</v>
      </c>
      <c r="H198" s="65">
        <f t="shared" si="16"/>
        <v>2615.6064</v>
      </c>
      <c r="I198" s="63">
        <v>2200</v>
      </c>
      <c r="J198" s="68">
        <f t="shared" si="12"/>
        <v>4815.606400000001</v>
      </c>
      <c r="K198">
        <v>4.8</v>
      </c>
      <c r="L198" s="198">
        <f t="shared" si="11"/>
        <v>4.224</v>
      </c>
    </row>
    <row r="199" spans="1:12" ht="12.75">
      <c r="A199" s="35" t="s">
        <v>29</v>
      </c>
      <c r="C199" s="49" t="s">
        <v>64</v>
      </c>
      <c r="D199" s="75">
        <v>46.2</v>
      </c>
      <c r="E199" s="175">
        <v>4.2</v>
      </c>
      <c r="F199" s="59">
        <f t="shared" si="15"/>
        <v>2328.4800000000005</v>
      </c>
      <c r="G199" s="65">
        <v>78</v>
      </c>
      <c r="H199" s="65">
        <f t="shared" si="16"/>
        <v>1816.2144000000003</v>
      </c>
      <c r="I199" s="63">
        <v>1800</v>
      </c>
      <c r="J199" s="68">
        <f t="shared" si="12"/>
        <v>3616.2144000000003</v>
      </c>
      <c r="K199">
        <v>3.6</v>
      </c>
      <c r="L199" s="199">
        <f t="shared" si="11"/>
        <v>3.168</v>
      </c>
    </row>
    <row r="200" spans="1:12" ht="12.75">
      <c r="A200" s="35"/>
      <c r="C200" s="50"/>
      <c r="D200" s="36"/>
      <c r="E200" s="3"/>
      <c r="F200" s="59"/>
      <c r="G200" s="65"/>
      <c r="H200" s="65"/>
      <c r="I200" s="63"/>
      <c r="J200" s="68">
        <f t="shared" si="12"/>
        <v>0</v>
      </c>
      <c r="L200" s="194"/>
    </row>
    <row r="201" spans="1:12" ht="12.75">
      <c r="A201" s="35" t="s">
        <v>30</v>
      </c>
      <c r="C201" s="47" t="s">
        <v>340</v>
      </c>
      <c r="D201" s="36">
        <v>66.3</v>
      </c>
      <c r="E201" s="175">
        <v>2.6</v>
      </c>
      <c r="F201" s="59">
        <f t="shared" si="15"/>
        <v>2068.56</v>
      </c>
      <c r="G201" s="65">
        <v>78</v>
      </c>
      <c r="H201" s="65">
        <f t="shared" si="16"/>
        <v>1613.4768</v>
      </c>
      <c r="I201" s="63">
        <v>1400</v>
      </c>
      <c r="J201" s="68">
        <f t="shared" si="12"/>
        <v>3013.4768</v>
      </c>
      <c r="K201">
        <v>3</v>
      </c>
      <c r="L201" s="200">
        <f aca="true" t="shared" si="17" ref="L201:L265">K201*88%</f>
        <v>2.64</v>
      </c>
    </row>
    <row r="202" spans="1:12" ht="12.75">
      <c r="A202" s="35" t="s">
        <v>520</v>
      </c>
      <c r="C202" s="47">
        <v>18</v>
      </c>
      <c r="D202" s="36">
        <v>255.2</v>
      </c>
      <c r="E202" s="175">
        <v>2.77</v>
      </c>
      <c r="F202" s="59">
        <f t="shared" si="15"/>
        <v>8482.848</v>
      </c>
      <c r="G202" s="65">
        <v>38</v>
      </c>
      <c r="H202" s="65">
        <f t="shared" si="16"/>
        <v>3223.48224</v>
      </c>
      <c r="I202" s="63">
        <v>2700</v>
      </c>
      <c r="J202" s="68">
        <f t="shared" si="12"/>
        <v>5923.482239999999</v>
      </c>
      <c r="K202">
        <v>5.9</v>
      </c>
      <c r="L202" s="331">
        <f t="shared" si="17"/>
        <v>5.192</v>
      </c>
    </row>
    <row r="203" spans="1:12" ht="12.75">
      <c r="A203" s="35"/>
      <c r="C203" s="50"/>
      <c r="D203" s="36"/>
      <c r="E203" s="137"/>
      <c r="F203" s="59"/>
      <c r="G203" s="65"/>
      <c r="H203" s="65"/>
      <c r="I203" s="63"/>
      <c r="J203" s="68">
        <f t="shared" si="12"/>
        <v>0</v>
      </c>
      <c r="L203" s="194"/>
    </row>
    <row r="204" spans="1:12" ht="12.75">
      <c r="A204" s="37" t="s">
        <v>33</v>
      </c>
      <c r="C204" s="47">
        <v>21</v>
      </c>
      <c r="D204" s="20">
        <v>147.4</v>
      </c>
      <c r="E204" s="175">
        <v>3</v>
      </c>
      <c r="F204" s="59">
        <f t="shared" si="15"/>
        <v>5306.400000000001</v>
      </c>
      <c r="G204" s="65">
        <v>91</v>
      </c>
      <c r="H204" s="65">
        <f t="shared" si="16"/>
        <v>4828.8240000000005</v>
      </c>
      <c r="I204" s="63">
        <v>4000</v>
      </c>
      <c r="J204" s="68">
        <f t="shared" si="12"/>
        <v>8828.824</v>
      </c>
      <c r="K204">
        <v>8.8</v>
      </c>
      <c r="L204" s="197">
        <f t="shared" si="17"/>
        <v>7.744000000000001</v>
      </c>
    </row>
    <row r="205" spans="1:12" ht="12.75">
      <c r="A205" s="37" t="s">
        <v>33</v>
      </c>
      <c r="C205" s="47">
        <v>25</v>
      </c>
      <c r="D205" s="36">
        <v>144.6</v>
      </c>
      <c r="E205" s="175">
        <v>2.85</v>
      </c>
      <c r="F205" s="59">
        <f t="shared" si="15"/>
        <v>4945.32</v>
      </c>
      <c r="G205" s="65">
        <v>76</v>
      </c>
      <c r="H205" s="65">
        <f t="shared" si="16"/>
        <v>3758.4431999999997</v>
      </c>
      <c r="I205" s="63">
        <v>3100</v>
      </c>
      <c r="J205" s="68">
        <f t="shared" si="12"/>
        <v>6858.4432</v>
      </c>
      <c r="K205">
        <v>6.9</v>
      </c>
      <c r="L205" s="198">
        <f t="shared" si="17"/>
        <v>6.072</v>
      </c>
    </row>
    <row r="206" spans="1:12" ht="12.75">
      <c r="A206" s="37" t="s">
        <v>33</v>
      </c>
      <c r="C206" s="47">
        <v>29</v>
      </c>
      <c r="D206" s="36">
        <v>155</v>
      </c>
      <c r="E206" s="175">
        <v>2.57</v>
      </c>
      <c r="F206" s="59">
        <f t="shared" si="15"/>
        <v>4780.2</v>
      </c>
      <c r="G206" s="65">
        <v>78</v>
      </c>
      <c r="H206" s="65">
        <f t="shared" si="16"/>
        <v>3728.5559999999996</v>
      </c>
      <c r="I206" s="63">
        <v>3100</v>
      </c>
      <c r="J206" s="68">
        <f t="shared" si="12"/>
        <v>6828.556</v>
      </c>
      <c r="K206">
        <v>6.8</v>
      </c>
      <c r="L206" s="199">
        <f t="shared" si="17"/>
        <v>5.984</v>
      </c>
    </row>
    <row r="207" spans="1:12" ht="12.75">
      <c r="A207" s="37"/>
      <c r="C207" s="50"/>
      <c r="D207" s="36"/>
      <c r="E207" s="137"/>
      <c r="F207" s="59"/>
      <c r="G207" s="65"/>
      <c r="H207" s="65"/>
      <c r="I207" s="63"/>
      <c r="J207" s="68">
        <f t="shared" si="12"/>
        <v>0</v>
      </c>
      <c r="L207" s="194"/>
    </row>
    <row r="208" spans="1:12" ht="12.75">
      <c r="A208" s="37" t="s">
        <v>34</v>
      </c>
      <c r="C208" s="47">
        <v>5</v>
      </c>
      <c r="D208" s="36">
        <v>322.8</v>
      </c>
      <c r="E208" s="175">
        <v>2.8</v>
      </c>
      <c r="F208" s="59">
        <f t="shared" si="15"/>
        <v>10846.079999999998</v>
      </c>
      <c r="G208" s="65">
        <v>62</v>
      </c>
      <c r="H208" s="65">
        <f t="shared" si="16"/>
        <v>6724.569599999999</v>
      </c>
      <c r="I208" s="63">
        <v>5200</v>
      </c>
      <c r="J208" s="68">
        <f aca="true" t="shared" si="18" ref="J208:J271">SUM(H208:I208)</f>
        <v>11924.569599999999</v>
      </c>
      <c r="K208">
        <v>11.9</v>
      </c>
      <c r="L208" s="197">
        <f t="shared" si="17"/>
        <v>10.472</v>
      </c>
    </row>
    <row r="209" spans="1:12" ht="12.75">
      <c r="A209" s="37" t="s">
        <v>34</v>
      </c>
      <c r="C209" s="47">
        <v>7</v>
      </c>
      <c r="D209" s="36">
        <v>315.1</v>
      </c>
      <c r="E209" s="175">
        <v>3</v>
      </c>
      <c r="F209" s="59">
        <f t="shared" si="15"/>
        <v>11343.6</v>
      </c>
      <c r="G209" s="65">
        <v>60</v>
      </c>
      <c r="H209" s="65">
        <f t="shared" si="16"/>
        <v>6806.16</v>
      </c>
      <c r="I209" s="63">
        <v>5400</v>
      </c>
      <c r="J209" s="68">
        <f t="shared" si="18"/>
        <v>12206.16</v>
      </c>
      <c r="K209">
        <v>12.2</v>
      </c>
      <c r="L209" s="198">
        <f t="shared" si="17"/>
        <v>10.735999999999999</v>
      </c>
    </row>
    <row r="210" spans="1:12" ht="12.75">
      <c r="A210" s="37" t="s">
        <v>34</v>
      </c>
      <c r="C210" s="47">
        <v>9</v>
      </c>
      <c r="D210" s="36">
        <v>326.9</v>
      </c>
      <c r="E210" s="175">
        <v>3</v>
      </c>
      <c r="F210" s="59">
        <f t="shared" si="15"/>
        <v>11768.4</v>
      </c>
      <c r="G210" s="65">
        <v>83</v>
      </c>
      <c r="H210" s="65">
        <f t="shared" si="16"/>
        <v>9767.771999999999</v>
      </c>
      <c r="I210" s="63">
        <v>1900</v>
      </c>
      <c r="J210" s="68">
        <f t="shared" si="18"/>
        <v>11667.771999999999</v>
      </c>
      <c r="K210">
        <v>11.7</v>
      </c>
      <c r="L210" s="198">
        <f t="shared" si="17"/>
        <v>10.296</v>
      </c>
    </row>
    <row r="211" spans="1:12" ht="12.75">
      <c r="A211" s="37" t="s">
        <v>34</v>
      </c>
      <c r="C211" s="47">
        <v>11</v>
      </c>
      <c r="D211" s="36">
        <v>322.5</v>
      </c>
      <c r="E211" s="175">
        <v>1.65</v>
      </c>
      <c r="F211" s="59">
        <f t="shared" si="15"/>
        <v>6385.5</v>
      </c>
      <c r="G211" s="65">
        <v>70</v>
      </c>
      <c r="H211" s="65">
        <f t="shared" si="16"/>
        <v>4469.85</v>
      </c>
      <c r="I211" s="63">
        <v>1900</v>
      </c>
      <c r="J211" s="68">
        <f t="shared" si="18"/>
        <v>6369.85</v>
      </c>
      <c r="K211">
        <v>6.4</v>
      </c>
      <c r="L211" s="198">
        <f t="shared" si="17"/>
        <v>5.632000000000001</v>
      </c>
    </row>
    <row r="212" spans="1:12" ht="12.75">
      <c r="A212" s="37" t="s">
        <v>34</v>
      </c>
      <c r="C212" s="47">
        <v>13</v>
      </c>
      <c r="D212" s="36">
        <v>331.3</v>
      </c>
      <c r="E212" s="177">
        <v>1.65</v>
      </c>
      <c r="F212" s="59">
        <f t="shared" si="15"/>
        <v>6559.74</v>
      </c>
      <c r="G212" s="65">
        <v>85</v>
      </c>
      <c r="H212" s="65">
        <f t="shared" si="16"/>
        <v>5575.779</v>
      </c>
      <c r="I212" s="63">
        <v>4700</v>
      </c>
      <c r="J212" s="68">
        <f t="shared" si="18"/>
        <v>10275.779</v>
      </c>
      <c r="K212">
        <v>10.3</v>
      </c>
      <c r="L212" s="198">
        <f t="shared" si="17"/>
        <v>9.064</v>
      </c>
    </row>
    <row r="213" spans="1:12" ht="12.75">
      <c r="A213" s="37" t="s">
        <v>34</v>
      </c>
      <c r="C213" s="47">
        <v>16</v>
      </c>
      <c r="D213" s="36">
        <v>323.8</v>
      </c>
      <c r="E213" s="177">
        <v>1.65</v>
      </c>
      <c r="F213" s="59">
        <f t="shared" si="15"/>
        <v>6411.24</v>
      </c>
      <c r="G213" s="65">
        <v>51</v>
      </c>
      <c r="H213" s="65">
        <f t="shared" si="16"/>
        <v>3269.7324</v>
      </c>
      <c r="I213" s="63">
        <v>0</v>
      </c>
      <c r="J213" s="68">
        <f t="shared" si="18"/>
        <v>3269.7324</v>
      </c>
      <c r="K213">
        <v>3.3</v>
      </c>
      <c r="L213" s="198">
        <f t="shared" si="17"/>
        <v>2.904</v>
      </c>
    </row>
    <row r="214" spans="1:12" ht="12.75">
      <c r="A214" s="37" t="s">
        <v>34</v>
      </c>
      <c r="C214" s="47">
        <v>17</v>
      </c>
      <c r="D214" s="36">
        <v>486.5</v>
      </c>
      <c r="E214" s="177">
        <v>1.65</v>
      </c>
      <c r="F214" s="59">
        <f t="shared" si="15"/>
        <v>9632.699999999999</v>
      </c>
      <c r="G214" s="65">
        <v>38</v>
      </c>
      <c r="H214" s="65">
        <f t="shared" si="16"/>
        <v>3660.426</v>
      </c>
      <c r="I214" s="63">
        <v>2100</v>
      </c>
      <c r="J214" s="68">
        <f t="shared" si="18"/>
        <v>5760.4259999999995</v>
      </c>
      <c r="K214">
        <v>5.8</v>
      </c>
      <c r="L214" s="198">
        <f t="shared" si="17"/>
        <v>5.104</v>
      </c>
    </row>
    <row r="215" spans="1:12" ht="12.75">
      <c r="A215" s="37" t="s">
        <v>34</v>
      </c>
      <c r="C215" s="47">
        <v>18</v>
      </c>
      <c r="D215" s="36">
        <v>325.8</v>
      </c>
      <c r="E215" s="175">
        <v>3</v>
      </c>
      <c r="F215" s="59">
        <f t="shared" si="15"/>
        <v>11728.800000000001</v>
      </c>
      <c r="G215" s="65">
        <v>76</v>
      </c>
      <c r="H215" s="65">
        <f t="shared" si="16"/>
        <v>8913.888</v>
      </c>
      <c r="I215" s="63">
        <v>2100</v>
      </c>
      <c r="J215" s="68">
        <f t="shared" si="18"/>
        <v>11013.888</v>
      </c>
      <c r="K215">
        <v>11</v>
      </c>
      <c r="L215" s="198">
        <f t="shared" si="17"/>
        <v>9.68</v>
      </c>
    </row>
    <row r="216" spans="1:12" ht="12.75">
      <c r="A216" s="37" t="s">
        <v>34</v>
      </c>
      <c r="C216" s="47">
        <v>20</v>
      </c>
      <c r="D216" s="36">
        <v>489.8</v>
      </c>
      <c r="E216" s="175">
        <v>3</v>
      </c>
      <c r="F216" s="59">
        <f t="shared" si="15"/>
        <v>17632.800000000003</v>
      </c>
      <c r="G216" s="65">
        <v>64</v>
      </c>
      <c r="H216" s="65">
        <f t="shared" si="16"/>
        <v>11284.992000000002</v>
      </c>
      <c r="I216" s="63">
        <v>-5400</v>
      </c>
      <c r="J216" s="68">
        <f t="shared" si="18"/>
        <v>5884.992000000002</v>
      </c>
      <c r="K216">
        <v>5.9</v>
      </c>
      <c r="L216" s="198">
        <f t="shared" si="17"/>
        <v>5.192</v>
      </c>
    </row>
    <row r="217" spans="1:12" ht="12.75">
      <c r="A217" s="37" t="s">
        <v>34</v>
      </c>
      <c r="C217" s="47">
        <v>22</v>
      </c>
      <c r="D217" s="36">
        <v>332.2</v>
      </c>
      <c r="E217" s="175">
        <v>1.65</v>
      </c>
      <c r="F217" s="59">
        <f t="shared" si="15"/>
        <v>6577.5599999999995</v>
      </c>
      <c r="G217" s="65">
        <v>61</v>
      </c>
      <c r="H217" s="65">
        <f t="shared" si="16"/>
        <v>4012.3115999999995</v>
      </c>
      <c r="I217" s="63">
        <v>3300</v>
      </c>
      <c r="J217" s="68">
        <f t="shared" si="18"/>
        <v>7312.311599999999</v>
      </c>
      <c r="K217">
        <v>7.3</v>
      </c>
      <c r="L217" s="198">
        <f t="shared" si="17"/>
        <v>6.4239999999999995</v>
      </c>
    </row>
    <row r="218" spans="1:12" ht="12.75">
      <c r="A218" s="37" t="s">
        <v>34</v>
      </c>
      <c r="C218" s="47">
        <v>24</v>
      </c>
      <c r="D218" s="36">
        <v>330.3</v>
      </c>
      <c r="E218" s="175">
        <v>3</v>
      </c>
      <c r="F218" s="59">
        <f t="shared" si="15"/>
        <v>11890.800000000001</v>
      </c>
      <c r="G218" s="65">
        <v>28</v>
      </c>
      <c r="H218" s="65">
        <f t="shared" si="16"/>
        <v>3329.4240000000004</v>
      </c>
      <c r="I218" s="63">
        <v>2400</v>
      </c>
      <c r="J218" s="68">
        <f t="shared" si="18"/>
        <v>5729.424000000001</v>
      </c>
      <c r="K218">
        <v>5.7</v>
      </c>
      <c r="L218" s="199">
        <f t="shared" si="17"/>
        <v>5.016</v>
      </c>
    </row>
    <row r="219" spans="1:12" ht="12.75">
      <c r="A219" s="37"/>
      <c r="C219" s="50"/>
      <c r="D219" s="36"/>
      <c r="E219" s="137"/>
      <c r="F219" s="59"/>
      <c r="G219" s="65"/>
      <c r="H219" s="65"/>
      <c r="I219" s="63"/>
      <c r="J219" s="68">
        <f t="shared" si="18"/>
        <v>0</v>
      </c>
      <c r="L219" s="194"/>
    </row>
    <row r="220" spans="1:12" ht="12.75">
      <c r="A220" s="37" t="s">
        <v>35</v>
      </c>
      <c r="C220" s="47">
        <v>4</v>
      </c>
      <c r="D220" s="36">
        <v>324.2</v>
      </c>
      <c r="E220" s="175">
        <v>2.8</v>
      </c>
      <c r="F220" s="59">
        <f t="shared" si="15"/>
        <v>10893.119999999999</v>
      </c>
      <c r="G220" s="65">
        <v>47</v>
      </c>
      <c r="H220" s="65">
        <f t="shared" si="16"/>
        <v>5119.7663999999995</v>
      </c>
      <c r="I220" s="63">
        <v>0</v>
      </c>
      <c r="J220" s="68">
        <f t="shared" si="18"/>
        <v>5119.7663999999995</v>
      </c>
      <c r="K220">
        <v>5.1</v>
      </c>
      <c r="L220" s="197">
        <f t="shared" si="17"/>
        <v>4.4879999999999995</v>
      </c>
    </row>
    <row r="221" spans="1:12" ht="12.75">
      <c r="A221" s="37" t="s">
        <v>35</v>
      </c>
      <c r="C221" s="47">
        <v>6</v>
      </c>
      <c r="D221" s="36">
        <v>323.3</v>
      </c>
      <c r="E221" s="175">
        <v>3</v>
      </c>
      <c r="F221" s="59">
        <f t="shared" si="15"/>
        <v>11638.800000000001</v>
      </c>
      <c r="G221" s="65">
        <v>52</v>
      </c>
      <c r="H221" s="65">
        <f t="shared" si="16"/>
        <v>6052.176000000001</v>
      </c>
      <c r="I221" s="63">
        <v>1800</v>
      </c>
      <c r="J221" s="68">
        <f t="shared" si="18"/>
        <v>7852.176000000001</v>
      </c>
      <c r="K221">
        <v>7.9</v>
      </c>
      <c r="L221" s="198">
        <f t="shared" si="17"/>
        <v>6.952</v>
      </c>
    </row>
    <row r="222" spans="1:12" ht="12.75">
      <c r="A222" s="37" t="s">
        <v>35</v>
      </c>
      <c r="C222" s="47">
        <v>8</v>
      </c>
      <c r="D222" s="36">
        <v>335.3</v>
      </c>
      <c r="E222" s="175">
        <v>3</v>
      </c>
      <c r="F222" s="59">
        <f t="shared" si="15"/>
        <v>12070.800000000001</v>
      </c>
      <c r="G222" s="65">
        <v>71</v>
      </c>
      <c r="H222" s="65">
        <f t="shared" si="16"/>
        <v>8570.268</v>
      </c>
      <c r="I222" s="63">
        <v>7200</v>
      </c>
      <c r="J222" s="68">
        <f t="shared" si="18"/>
        <v>15770.268</v>
      </c>
      <c r="K222">
        <v>15.8</v>
      </c>
      <c r="L222" s="198">
        <f t="shared" si="17"/>
        <v>13.904</v>
      </c>
    </row>
    <row r="223" spans="1:12" ht="12.75">
      <c r="A223" s="37" t="s">
        <v>35</v>
      </c>
      <c r="C223" s="47">
        <v>10</v>
      </c>
      <c r="D223" s="36">
        <v>337.7</v>
      </c>
      <c r="E223" s="175">
        <v>3</v>
      </c>
      <c r="F223" s="59">
        <f t="shared" si="15"/>
        <v>12157.199999999999</v>
      </c>
      <c r="G223" s="65">
        <v>58</v>
      </c>
      <c r="H223" s="65">
        <f t="shared" si="16"/>
        <v>7051.1759999999995</v>
      </c>
      <c r="I223" s="63">
        <v>5900</v>
      </c>
      <c r="J223" s="68">
        <f t="shared" si="18"/>
        <v>12951.176</v>
      </c>
      <c r="K223">
        <v>13</v>
      </c>
      <c r="L223" s="198">
        <f t="shared" si="17"/>
        <v>11.44</v>
      </c>
    </row>
    <row r="224" spans="1:12" ht="12.75">
      <c r="A224" s="37" t="s">
        <v>35</v>
      </c>
      <c r="C224" s="47">
        <v>12</v>
      </c>
      <c r="D224" s="36">
        <v>325.1</v>
      </c>
      <c r="E224" s="175">
        <v>3</v>
      </c>
      <c r="F224" s="59">
        <f t="shared" si="15"/>
        <v>11703.6</v>
      </c>
      <c r="G224" s="65">
        <v>63</v>
      </c>
      <c r="H224" s="65">
        <f t="shared" si="16"/>
        <v>7373.268</v>
      </c>
      <c r="I224" s="63">
        <v>6000</v>
      </c>
      <c r="J224" s="68">
        <f t="shared" si="18"/>
        <v>13373.268</v>
      </c>
      <c r="K224">
        <v>13.4</v>
      </c>
      <c r="L224" s="198">
        <f t="shared" si="17"/>
        <v>11.792</v>
      </c>
    </row>
    <row r="225" spans="1:12" ht="12.75">
      <c r="A225" s="37" t="s">
        <v>35</v>
      </c>
      <c r="C225" s="47">
        <v>14</v>
      </c>
      <c r="D225" s="20">
        <v>328.8</v>
      </c>
      <c r="E225" s="175">
        <v>3</v>
      </c>
      <c r="F225" s="59">
        <f t="shared" si="15"/>
        <v>11836.800000000001</v>
      </c>
      <c r="G225" s="65">
        <v>79</v>
      </c>
      <c r="H225" s="65">
        <f t="shared" si="16"/>
        <v>9351.072</v>
      </c>
      <c r="I225" s="63">
        <v>7800</v>
      </c>
      <c r="J225" s="68">
        <f t="shared" si="18"/>
        <v>17151.072</v>
      </c>
      <c r="K225">
        <v>17.2</v>
      </c>
      <c r="L225" s="198">
        <f t="shared" si="17"/>
        <v>15.136</v>
      </c>
    </row>
    <row r="226" spans="1:12" ht="12.75">
      <c r="A226" s="37" t="s">
        <v>35</v>
      </c>
      <c r="C226" s="47">
        <v>16</v>
      </c>
      <c r="D226" s="20">
        <v>332.2</v>
      </c>
      <c r="E226" s="175">
        <v>2.8</v>
      </c>
      <c r="F226" s="59">
        <f t="shared" si="15"/>
        <v>11161.919999999998</v>
      </c>
      <c r="G226" s="65">
        <v>41</v>
      </c>
      <c r="H226" s="65">
        <f t="shared" si="16"/>
        <v>4576.387199999999</v>
      </c>
      <c r="I226" s="63">
        <v>3200</v>
      </c>
      <c r="J226" s="68">
        <f t="shared" si="18"/>
        <v>7776.387199999999</v>
      </c>
      <c r="K226">
        <v>7.8</v>
      </c>
      <c r="L226" s="198">
        <f t="shared" si="17"/>
        <v>6.864</v>
      </c>
    </row>
    <row r="227" spans="1:12" ht="12.75">
      <c r="A227" s="37" t="s">
        <v>35</v>
      </c>
      <c r="C227" s="47">
        <v>18</v>
      </c>
      <c r="D227" s="36">
        <v>329.1</v>
      </c>
      <c r="E227" s="175">
        <v>3</v>
      </c>
      <c r="F227" s="59">
        <f t="shared" si="15"/>
        <v>11847.6</v>
      </c>
      <c r="G227" s="65">
        <v>71</v>
      </c>
      <c r="H227" s="65">
        <f t="shared" si="16"/>
        <v>8411.796</v>
      </c>
      <c r="I227" s="63">
        <v>6700</v>
      </c>
      <c r="J227" s="68">
        <f t="shared" si="18"/>
        <v>15111.796</v>
      </c>
      <c r="K227">
        <v>15.1</v>
      </c>
      <c r="L227" s="198">
        <f t="shared" si="17"/>
        <v>13.288</v>
      </c>
    </row>
    <row r="228" spans="1:12" ht="12.75">
      <c r="A228" s="37" t="s">
        <v>35</v>
      </c>
      <c r="C228" s="47">
        <v>20</v>
      </c>
      <c r="D228" s="36">
        <v>325.8</v>
      </c>
      <c r="E228" s="175">
        <v>2.8</v>
      </c>
      <c r="F228" s="59">
        <f t="shared" si="15"/>
        <v>10946.880000000001</v>
      </c>
      <c r="G228" s="65">
        <v>57</v>
      </c>
      <c r="H228" s="65">
        <f t="shared" si="16"/>
        <v>6239.721600000001</v>
      </c>
      <c r="I228" s="63">
        <v>2900</v>
      </c>
      <c r="J228" s="68">
        <f t="shared" si="18"/>
        <v>9139.7216</v>
      </c>
      <c r="K228">
        <v>9.1</v>
      </c>
      <c r="L228" s="198">
        <f t="shared" si="17"/>
        <v>8.008</v>
      </c>
    </row>
    <row r="229" spans="1:12" ht="12.75">
      <c r="A229" s="37" t="s">
        <v>35</v>
      </c>
      <c r="C229" s="47">
        <v>22</v>
      </c>
      <c r="D229" s="36">
        <v>332.2</v>
      </c>
      <c r="E229" s="175">
        <v>2.8</v>
      </c>
      <c r="F229" s="59">
        <f t="shared" si="15"/>
        <v>11161.919999999998</v>
      </c>
      <c r="G229" s="65">
        <v>48</v>
      </c>
      <c r="H229" s="65">
        <f t="shared" si="16"/>
        <v>5357.721599999999</v>
      </c>
      <c r="I229" s="63">
        <v>4100</v>
      </c>
      <c r="J229" s="68">
        <f t="shared" si="18"/>
        <v>9457.721599999999</v>
      </c>
      <c r="K229">
        <v>9.5</v>
      </c>
      <c r="L229" s="199">
        <f t="shared" si="17"/>
        <v>8.36</v>
      </c>
    </row>
    <row r="230" spans="1:12" ht="12.75">
      <c r="A230" s="37"/>
      <c r="C230" s="50"/>
      <c r="D230" s="36"/>
      <c r="E230" s="137"/>
      <c r="F230" s="59"/>
      <c r="G230" s="66"/>
      <c r="H230" s="65"/>
      <c r="I230" s="63"/>
      <c r="J230" s="68">
        <f t="shared" si="18"/>
        <v>0</v>
      </c>
      <c r="L230" s="194"/>
    </row>
    <row r="231" spans="1:12" ht="12.75">
      <c r="A231" s="37" t="s">
        <v>36</v>
      </c>
      <c r="C231" s="47">
        <v>16</v>
      </c>
      <c r="D231" s="36">
        <v>146.8</v>
      </c>
      <c r="E231" s="175">
        <v>2.5</v>
      </c>
      <c r="F231" s="59">
        <f t="shared" si="15"/>
        <v>4404</v>
      </c>
      <c r="G231" s="65">
        <v>92</v>
      </c>
      <c r="H231" s="65">
        <f t="shared" si="16"/>
        <v>4051.68</v>
      </c>
      <c r="I231" s="63">
        <v>3400</v>
      </c>
      <c r="J231" s="68">
        <f t="shared" si="18"/>
        <v>7451.68</v>
      </c>
      <c r="K231">
        <v>7.5</v>
      </c>
      <c r="L231" s="200">
        <f t="shared" si="17"/>
        <v>6.6</v>
      </c>
    </row>
    <row r="232" spans="1:12" ht="12.75">
      <c r="A232" s="37"/>
      <c r="C232" s="50"/>
      <c r="D232" s="36"/>
      <c r="E232" s="137"/>
      <c r="F232" s="59"/>
      <c r="G232" s="65"/>
      <c r="H232" s="65"/>
      <c r="I232" s="63"/>
      <c r="J232" s="68">
        <f t="shared" si="18"/>
        <v>0</v>
      </c>
      <c r="L232" s="194"/>
    </row>
    <row r="233" spans="1:12" ht="12.75">
      <c r="A233" s="37" t="s">
        <v>38</v>
      </c>
      <c r="C233" s="47" t="s">
        <v>48</v>
      </c>
      <c r="D233" s="20">
        <v>172.8</v>
      </c>
      <c r="E233" s="175">
        <v>2.38</v>
      </c>
      <c r="F233" s="59">
        <f t="shared" si="15"/>
        <v>4935.168</v>
      </c>
      <c r="G233" s="65">
        <v>68</v>
      </c>
      <c r="H233" s="65">
        <f t="shared" si="16"/>
        <v>3355.91424</v>
      </c>
      <c r="I233" s="63">
        <v>2800</v>
      </c>
      <c r="J233" s="68">
        <f t="shared" si="18"/>
        <v>6155.91424</v>
      </c>
      <c r="K233">
        <v>6.2</v>
      </c>
      <c r="L233" s="200">
        <f t="shared" si="17"/>
        <v>5.456</v>
      </c>
    </row>
    <row r="234" spans="1:12" ht="12.75">
      <c r="A234" s="37"/>
      <c r="C234" s="50"/>
      <c r="D234" s="36"/>
      <c r="E234" s="137"/>
      <c r="F234" s="59"/>
      <c r="G234" s="65"/>
      <c r="H234" s="65"/>
      <c r="I234" s="63"/>
      <c r="J234" s="68">
        <f t="shared" si="18"/>
        <v>0</v>
      </c>
      <c r="L234" s="194"/>
    </row>
    <row r="235" spans="1:12" ht="12.75">
      <c r="A235" s="37" t="s">
        <v>39</v>
      </c>
      <c r="C235" s="47">
        <v>6</v>
      </c>
      <c r="D235" s="36">
        <v>112.5</v>
      </c>
      <c r="E235" s="175">
        <v>2.5</v>
      </c>
      <c r="F235" s="59">
        <f t="shared" si="15"/>
        <v>3375</v>
      </c>
      <c r="G235" s="65">
        <v>78</v>
      </c>
      <c r="H235" s="65">
        <f t="shared" si="16"/>
        <v>2632.5</v>
      </c>
      <c r="I235" s="63">
        <v>1300</v>
      </c>
      <c r="J235" s="68">
        <f t="shared" si="18"/>
        <v>3932.5</v>
      </c>
      <c r="K235">
        <v>3.9</v>
      </c>
      <c r="L235" s="197">
        <f t="shared" si="17"/>
        <v>3.432</v>
      </c>
    </row>
    <row r="236" spans="1:12" ht="12.75">
      <c r="A236" s="37" t="s">
        <v>39</v>
      </c>
      <c r="C236" s="47">
        <v>8</v>
      </c>
      <c r="D236" s="36">
        <v>92.3</v>
      </c>
      <c r="E236" s="175">
        <v>2.5</v>
      </c>
      <c r="F236" s="59">
        <f t="shared" si="15"/>
        <v>2769</v>
      </c>
      <c r="G236" s="65">
        <v>86</v>
      </c>
      <c r="H236" s="65">
        <f t="shared" si="16"/>
        <v>2381.34</v>
      </c>
      <c r="I236" s="63">
        <v>-1700</v>
      </c>
      <c r="J236" s="68">
        <f t="shared" si="18"/>
        <v>681.3400000000001</v>
      </c>
      <c r="K236">
        <v>0.7</v>
      </c>
      <c r="L236" s="198">
        <f t="shared" si="17"/>
        <v>0.616</v>
      </c>
    </row>
    <row r="237" spans="1:12" ht="12.75">
      <c r="A237" s="37" t="s">
        <v>39</v>
      </c>
      <c r="C237" s="47">
        <v>14</v>
      </c>
      <c r="D237" s="36">
        <v>90.9</v>
      </c>
      <c r="E237" s="175">
        <v>2.5</v>
      </c>
      <c r="F237" s="59">
        <f t="shared" si="15"/>
        <v>2727</v>
      </c>
      <c r="G237" s="65">
        <v>65</v>
      </c>
      <c r="H237" s="65">
        <f t="shared" si="16"/>
        <v>1772.55</v>
      </c>
      <c r="I237" s="63">
        <v>1500</v>
      </c>
      <c r="J237" s="68">
        <f t="shared" si="18"/>
        <v>3272.55</v>
      </c>
      <c r="K237">
        <v>3.3</v>
      </c>
      <c r="L237" s="199">
        <f t="shared" si="17"/>
        <v>2.904</v>
      </c>
    </row>
    <row r="238" spans="1:12" ht="12.75">
      <c r="A238" s="37"/>
      <c r="C238" s="50"/>
      <c r="D238" s="36"/>
      <c r="E238" s="3"/>
      <c r="F238" s="59"/>
      <c r="G238" s="66"/>
      <c r="H238" s="65"/>
      <c r="I238" s="63"/>
      <c r="J238" s="68">
        <f t="shared" si="18"/>
        <v>0</v>
      </c>
      <c r="L238" s="194"/>
    </row>
    <row r="239" spans="1:12" ht="12.75">
      <c r="A239" s="37"/>
      <c r="C239" s="50"/>
      <c r="D239" s="36"/>
      <c r="E239" s="137"/>
      <c r="F239" s="59"/>
      <c r="G239" s="66"/>
      <c r="H239" s="65"/>
      <c r="I239" s="64"/>
      <c r="J239" s="68">
        <f t="shared" si="18"/>
        <v>0</v>
      </c>
      <c r="L239" s="194"/>
    </row>
    <row r="240" spans="1:12" ht="12.75">
      <c r="A240" s="37" t="s">
        <v>40</v>
      </c>
      <c r="C240" s="47">
        <v>1</v>
      </c>
      <c r="D240" s="36">
        <v>376.5</v>
      </c>
      <c r="E240" s="175">
        <v>3</v>
      </c>
      <c r="F240" s="59">
        <f t="shared" si="15"/>
        <v>13554</v>
      </c>
      <c r="G240" s="68">
        <v>78</v>
      </c>
      <c r="H240" s="65">
        <f aca="true" t="shared" si="19" ref="H240:H295">F240*G240/100</f>
        <v>10572.12</v>
      </c>
      <c r="I240" s="70">
        <v>8400</v>
      </c>
      <c r="J240" s="68">
        <f t="shared" si="18"/>
        <v>18972.120000000003</v>
      </c>
      <c r="K240">
        <v>19</v>
      </c>
      <c r="L240" s="197">
        <f t="shared" si="17"/>
        <v>16.72</v>
      </c>
    </row>
    <row r="241" spans="1:12" ht="12.75">
      <c r="A241" s="37" t="s">
        <v>40</v>
      </c>
      <c r="C241" s="47">
        <v>2</v>
      </c>
      <c r="D241" s="36">
        <v>320.4</v>
      </c>
      <c r="E241" s="175">
        <v>3</v>
      </c>
      <c r="F241" s="59">
        <f aca="true" t="shared" si="20" ref="F241:F296">D241*E241*12</f>
        <v>11534.4</v>
      </c>
      <c r="G241" s="65">
        <v>79</v>
      </c>
      <c r="H241" s="65">
        <f t="shared" si="19"/>
        <v>9112.176</v>
      </c>
      <c r="I241" s="63">
        <f>--3000</f>
        <v>3000</v>
      </c>
      <c r="J241" s="68">
        <f t="shared" si="18"/>
        <v>12112.176</v>
      </c>
      <c r="K241">
        <v>12.1</v>
      </c>
      <c r="L241" s="198">
        <f t="shared" si="17"/>
        <v>10.648</v>
      </c>
    </row>
    <row r="242" spans="1:12" ht="12.75">
      <c r="A242" s="38" t="s">
        <v>40</v>
      </c>
      <c r="C242" s="47" t="s">
        <v>45</v>
      </c>
      <c r="D242" s="36">
        <v>333.5</v>
      </c>
      <c r="E242" s="175">
        <v>3</v>
      </c>
      <c r="F242" s="59">
        <f t="shared" si="20"/>
        <v>12006</v>
      </c>
      <c r="G242" s="65">
        <v>83</v>
      </c>
      <c r="H242" s="65">
        <f t="shared" si="19"/>
        <v>9964.98</v>
      </c>
      <c r="I242" s="63">
        <v>-9000</v>
      </c>
      <c r="J242" s="68">
        <f t="shared" si="18"/>
        <v>964.9799999999996</v>
      </c>
      <c r="K242">
        <v>1</v>
      </c>
      <c r="L242" s="198">
        <f t="shared" si="17"/>
        <v>0.88</v>
      </c>
    </row>
    <row r="243" spans="1:12" ht="12.75">
      <c r="A243" s="38" t="s">
        <v>40</v>
      </c>
      <c r="C243" s="47" t="s">
        <v>46</v>
      </c>
      <c r="D243" s="36">
        <v>416.3</v>
      </c>
      <c r="E243" s="175">
        <v>3</v>
      </c>
      <c r="F243" s="59">
        <f t="shared" si="20"/>
        <v>14986.800000000001</v>
      </c>
      <c r="G243" s="65">
        <v>90</v>
      </c>
      <c r="H243" s="65">
        <f t="shared" si="19"/>
        <v>13488.12</v>
      </c>
      <c r="I243" s="63">
        <v>4600</v>
      </c>
      <c r="J243" s="68">
        <f t="shared" si="18"/>
        <v>18088.120000000003</v>
      </c>
      <c r="K243">
        <v>18.1</v>
      </c>
      <c r="L243" s="198">
        <f t="shared" si="17"/>
        <v>15.928</v>
      </c>
    </row>
    <row r="244" spans="1:12" ht="12.75">
      <c r="A244" s="38" t="s">
        <v>40</v>
      </c>
      <c r="C244" s="47">
        <v>3</v>
      </c>
      <c r="D244" s="36">
        <v>334.8</v>
      </c>
      <c r="E244" s="175">
        <v>2.8</v>
      </c>
      <c r="F244" s="59">
        <f t="shared" si="20"/>
        <v>11249.279999999999</v>
      </c>
      <c r="G244" s="65">
        <v>93</v>
      </c>
      <c r="H244" s="65">
        <f t="shared" si="19"/>
        <v>10461.830399999999</v>
      </c>
      <c r="I244" s="63">
        <v>6600</v>
      </c>
      <c r="J244" s="68">
        <f t="shared" si="18"/>
        <v>17061.8304</v>
      </c>
      <c r="K244">
        <v>17.1</v>
      </c>
      <c r="L244" s="198">
        <f t="shared" si="17"/>
        <v>15.048000000000002</v>
      </c>
    </row>
    <row r="245" spans="1:12" ht="12.75">
      <c r="A245" s="38" t="s">
        <v>40</v>
      </c>
      <c r="C245" s="47">
        <v>4</v>
      </c>
      <c r="D245" s="36">
        <v>334.8</v>
      </c>
      <c r="E245" s="175">
        <v>3</v>
      </c>
      <c r="F245" s="59">
        <f t="shared" si="20"/>
        <v>12052.800000000001</v>
      </c>
      <c r="G245" s="65">
        <v>93</v>
      </c>
      <c r="H245" s="65">
        <f t="shared" si="19"/>
        <v>11209.104000000001</v>
      </c>
      <c r="I245" s="63">
        <v>400</v>
      </c>
      <c r="J245" s="68">
        <f t="shared" si="18"/>
        <v>11609.104000000001</v>
      </c>
      <c r="K245">
        <v>11.6</v>
      </c>
      <c r="L245" s="198">
        <f t="shared" si="17"/>
        <v>10.208</v>
      </c>
    </row>
    <row r="246" spans="1:12" ht="12.75">
      <c r="A246" s="38" t="s">
        <v>40</v>
      </c>
      <c r="C246" s="47">
        <v>5</v>
      </c>
      <c r="D246" s="36">
        <v>330.9</v>
      </c>
      <c r="E246" s="175">
        <v>2.8</v>
      </c>
      <c r="F246" s="59">
        <f t="shared" si="20"/>
        <v>11118.239999999998</v>
      </c>
      <c r="G246" s="66">
        <v>86</v>
      </c>
      <c r="H246" s="65">
        <f t="shared" si="19"/>
        <v>9561.686399999999</v>
      </c>
      <c r="I246" s="63">
        <v>5400</v>
      </c>
      <c r="J246" s="68">
        <f t="shared" si="18"/>
        <v>14961.686399999999</v>
      </c>
      <c r="K246">
        <v>15</v>
      </c>
      <c r="L246" s="198">
        <f t="shared" si="17"/>
        <v>13.2</v>
      </c>
    </row>
    <row r="247" spans="1:12" ht="12.75">
      <c r="A247" s="38" t="s">
        <v>40</v>
      </c>
      <c r="C247" s="47">
        <v>6</v>
      </c>
      <c r="D247" s="36">
        <v>334.8</v>
      </c>
      <c r="E247" s="175">
        <v>3</v>
      </c>
      <c r="F247" s="59">
        <f t="shared" si="20"/>
        <v>12052.800000000001</v>
      </c>
      <c r="G247" s="65">
        <v>95</v>
      </c>
      <c r="H247" s="65">
        <f t="shared" si="19"/>
        <v>11450.16</v>
      </c>
      <c r="I247" s="63">
        <v>9800</v>
      </c>
      <c r="J247" s="68">
        <f t="shared" si="18"/>
        <v>21250.16</v>
      </c>
      <c r="K247">
        <v>21.3</v>
      </c>
      <c r="L247" s="198">
        <f t="shared" si="17"/>
        <v>18.744</v>
      </c>
    </row>
    <row r="248" spans="1:12" ht="12.75">
      <c r="A248" s="38" t="s">
        <v>40</v>
      </c>
      <c r="C248" s="47">
        <v>7</v>
      </c>
      <c r="D248" s="36">
        <v>332</v>
      </c>
      <c r="E248" s="175">
        <v>3</v>
      </c>
      <c r="F248" s="59">
        <f t="shared" si="20"/>
        <v>11952</v>
      </c>
      <c r="G248" s="65">
        <v>68</v>
      </c>
      <c r="H248" s="65">
        <f t="shared" si="19"/>
        <v>8127.36</v>
      </c>
      <c r="I248" s="63">
        <v>6500</v>
      </c>
      <c r="J248" s="68">
        <f t="shared" si="18"/>
        <v>14627.36</v>
      </c>
      <c r="K248">
        <v>14.6</v>
      </c>
      <c r="L248" s="198">
        <f t="shared" si="17"/>
        <v>12.847999999999999</v>
      </c>
    </row>
    <row r="249" spans="1:12" ht="12.75">
      <c r="A249" s="38" t="s">
        <v>40</v>
      </c>
      <c r="C249" s="47">
        <v>8</v>
      </c>
      <c r="D249" s="36">
        <v>330.8</v>
      </c>
      <c r="E249" s="175">
        <v>3</v>
      </c>
      <c r="F249" s="59">
        <f t="shared" si="20"/>
        <v>11908.800000000001</v>
      </c>
      <c r="G249" s="65">
        <v>79</v>
      </c>
      <c r="H249" s="65">
        <f t="shared" si="19"/>
        <v>9407.952000000001</v>
      </c>
      <c r="I249" s="63">
        <v>-10600</v>
      </c>
      <c r="J249" s="68">
        <f t="shared" si="18"/>
        <v>-1192.0479999999989</v>
      </c>
      <c r="K249">
        <v>0</v>
      </c>
      <c r="L249" s="162">
        <f t="shared" si="17"/>
        <v>0</v>
      </c>
    </row>
    <row r="250" spans="1:12" ht="12.75">
      <c r="A250" s="38" t="s">
        <v>40</v>
      </c>
      <c r="C250" s="47">
        <v>9</v>
      </c>
      <c r="D250" s="36">
        <v>332.6</v>
      </c>
      <c r="E250" s="175">
        <v>3</v>
      </c>
      <c r="F250" s="59">
        <f t="shared" si="20"/>
        <v>11973.6</v>
      </c>
      <c r="G250" s="65">
        <v>77</v>
      </c>
      <c r="H250" s="65">
        <f t="shared" si="19"/>
        <v>9219.672</v>
      </c>
      <c r="I250" s="63">
        <v>4900</v>
      </c>
      <c r="J250" s="68">
        <f t="shared" si="18"/>
        <v>14119.672</v>
      </c>
      <c r="K250">
        <v>14.1</v>
      </c>
      <c r="L250" s="198">
        <f t="shared" si="17"/>
        <v>12.408</v>
      </c>
    </row>
    <row r="251" spans="1:12" ht="12.75">
      <c r="A251" s="38" t="s">
        <v>40</v>
      </c>
      <c r="C251" s="52">
        <v>10</v>
      </c>
      <c r="D251" s="36">
        <v>334.2</v>
      </c>
      <c r="E251" s="175">
        <v>3</v>
      </c>
      <c r="F251" s="59">
        <f t="shared" si="20"/>
        <v>12031.199999999999</v>
      </c>
      <c r="G251" s="65">
        <v>80</v>
      </c>
      <c r="H251" s="65">
        <f t="shared" si="19"/>
        <v>9624.96</v>
      </c>
      <c r="I251" s="63">
        <v>6600</v>
      </c>
      <c r="J251" s="68">
        <f t="shared" si="18"/>
        <v>16224.96</v>
      </c>
      <c r="K251">
        <v>16.2</v>
      </c>
      <c r="L251" s="198">
        <f t="shared" si="17"/>
        <v>14.256</v>
      </c>
    </row>
    <row r="252" spans="1:12" ht="12.75">
      <c r="A252" s="38" t="s">
        <v>40</v>
      </c>
      <c r="C252" s="47">
        <v>11</v>
      </c>
      <c r="D252" s="36">
        <v>329.7</v>
      </c>
      <c r="E252" s="175">
        <v>3</v>
      </c>
      <c r="F252" s="59">
        <f t="shared" si="20"/>
        <v>11869.199999999999</v>
      </c>
      <c r="G252" s="65">
        <v>70</v>
      </c>
      <c r="H252" s="65">
        <f t="shared" si="19"/>
        <v>8308.439999999999</v>
      </c>
      <c r="I252" s="63">
        <v>-3200</v>
      </c>
      <c r="J252" s="68">
        <f t="shared" si="18"/>
        <v>5108.439999999999</v>
      </c>
      <c r="K252">
        <v>5.1</v>
      </c>
      <c r="L252" s="198">
        <f t="shared" si="17"/>
        <v>4.4879999999999995</v>
      </c>
    </row>
    <row r="253" spans="1:12" ht="12.75">
      <c r="A253" s="38" t="s">
        <v>40</v>
      </c>
      <c r="C253" s="47">
        <v>12</v>
      </c>
      <c r="D253" s="36">
        <v>333.7</v>
      </c>
      <c r="E253" s="175">
        <v>3</v>
      </c>
      <c r="F253" s="59">
        <f t="shared" si="20"/>
        <v>12013.199999999999</v>
      </c>
      <c r="G253" s="65">
        <v>88</v>
      </c>
      <c r="H253" s="65">
        <f t="shared" si="19"/>
        <v>10571.615999999998</v>
      </c>
      <c r="I253" s="63">
        <v>8500</v>
      </c>
      <c r="J253" s="68">
        <f t="shared" si="18"/>
        <v>19071.615999999998</v>
      </c>
      <c r="K253">
        <v>19</v>
      </c>
      <c r="L253" s="198">
        <f t="shared" si="17"/>
        <v>16.72</v>
      </c>
    </row>
    <row r="254" spans="1:12" ht="12.75">
      <c r="A254" s="38" t="s">
        <v>40</v>
      </c>
      <c r="C254" s="47">
        <v>13</v>
      </c>
      <c r="D254" s="36">
        <v>335.1</v>
      </c>
      <c r="E254" s="175">
        <v>3</v>
      </c>
      <c r="F254" s="59">
        <f t="shared" si="20"/>
        <v>12063.6</v>
      </c>
      <c r="G254" s="65">
        <v>58</v>
      </c>
      <c r="H254" s="65">
        <f t="shared" si="19"/>
        <v>6996.888000000001</v>
      </c>
      <c r="I254" s="63">
        <v>4500</v>
      </c>
      <c r="J254" s="68">
        <f t="shared" si="18"/>
        <v>11496.888</v>
      </c>
      <c r="K254">
        <v>11.5</v>
      </c>
      <c r="L254" s="198">
        <f t="shared" si="17"/>
        <v>10.12</v>
      </c>
    </row>
    <row r="255" spans="1:12" ht="12.75">
      <c r="A255" s="38" t="s">
        <v>40</v>
      </c>
      <c r="C255" s="47">
        <v>14</v>
      </c>
      <c r="D255" s="36">
        <v>324.7</v>
      </c>
      <c r="E255" s="175">
        <v>2.8</v>
      </c>
      <c r="F255" s="59">
        <f t="shared" si="20"/>
        <v>10909.919999999998</v>
      </c>
      <c r="G255" s="65">
        <v>82</v>
      </c>
      <c r="H255" s="65">
        <f t="shared" si="19"/>
        <v>8946.134399999999</v>
      </c>
      <c r="I255" s="63">
        <v>2200</v>
      </c>
      <c r="J255" s="68">
        <f t="shared" si="18"/>
        <v>11146.134399999999</v>
      </c>
      <c r="K255">
        <v>11.1</v>
      </c>
      <c r="L255" s="198">
        <f t="shared" si="17"/>
        <v>9.767999999999999</v>
      </c>
    </row>
    <row r="256" spans="1:12" ht="12.75">
      <c r="A256" s="38" t="s">
        <v>40</v>
      </c>
      <c r="C256" s="47">
        <v>15</v>
      </c>
      <c r="D256" s="36">
        <v>333.4</v>
      </c>
      <c r="E256" s="175">
        <v>3</v>
      </c>
      <c r="F256" s="59">
        <f t="shared" si="20"/>
        <v>12002.4</v>
      </c>
      <c r="G256" s="65">
        <v>91</v>
      </c>
      <c r="H256" s="65">
        <f t="shared" si="19"/>
        <v>10922.184</v>
      </c>
      <c r="I256" s="63">
        <v>1300</v>
      </c>
      <c r="J256" s="68">
        <f t="shared" si="18"/>
        <v>12222.184</v>
      </c>
      <c r="K256">
        <v>12.2</v>
      </c>
      <c r="L256" s="198">
        <f t="shared" si="17"/>
        <v>10.735999999999999</v>
      </c>
    </row>
    <row r="257" spans="1:12" ht="12.75">
      <c r="A257" s="38" t="s">
        <v>40</v>
      </c>
      <c r="C257" s="47">
        <v>16</v>
      </c>
      <c r="D257" s="36">
        <v>338</v>
      </c>
      <c r="E257" s="175">
        <v>3</v>
      </c>
      <c r="F257" s="59">
        <f t="shared" si="20"/>
        <v>12168</v>
      </c>
      <c r="G257" s="65">
        <v>79</v>
      </c>
      <c r="H257" s="65">
        <f t="shared" si="19"/>
        <v>9612.72</v>
      </c>
      <c r="I257" s="63">
        <v>7800</v>
      </c>
      <c r="J257" s="68">
        <f t="shared" si="18"/>
        <v>17412.72</v>
      </c>
      <c r="K257">
        <v>17.4</v>
      </c>
      <c r="L257" s="198">
        <f t="shared" si="17"/>
        <v>15.312</v>
      </c>
    </row>
    <row r="258" spans="1:12" ht="12.75">
      <c r="A258" s="38" t="s">
        <v>40</v>
      </c>
      <c r="C258" s="47" t="s">
        <v>21</v>
      </c>
      <c r="D258" s="36">
        <v>122.9</v>
      </c>
      <c r="E258" s="137">
        <v>3</v>
      </c>
      <c r="F258" s="59">
        <f t="shared" si="20"/>
        <v>4424.400000000001</v>
      </c>
      <c r="G258" s="65">
        <v>100</v>
      </c>
      <c r="H258" s="65">
        <f t="shared" si="19"/>
        <v>4424.400000000001</v>
      </c>
      <c r="I258" s="63">
        <v>-1400</v>
      </c>
      <c r="J258" s="68">
        <f t="shared" si="18"/>
        <v>3024.4000000000005</v>
      </c>
      <c r="K258">
        <v>3</v>
      </c>
      <c r="L258" s="198">
        <f t="shared" si="17"/>
        <v>2.64</v>
      </c>
    </row>
    <row r="259" spans="1:12" ht="12.75">
      <c r="A259" s="38" t="s">
        <v>40</v>
      </c>
      <c r="C259" s="47">
        <v>18</v>
      </c>
      <c r="D259" s="36">
        <v>491.5</v>
      </c>
      <c r="E259" s="175">
        <v>2.8</v>
      </c>
      <c r="F259" s="59">
        <f t="shared" si="20"/>
        <v>16514.399999999998</v>
      </c>
      <c r="G259" s="66">
        <v>90</v>
      </c>
      <c r="H259" s="65">
        <f t="shared" si="19"/>
        <v>14862.959999999997</v>
      </c>
      <c r="I259" s="63">
        <v>1900</v>
      </c>
      <c r="J259" s="68">
        <f t="shared" si="18"/>
        <v>16762.96</v>
      </c>
      <c r="K259">
        <v>16.8</v>
      </c>
      <c r="L259" s="199">
        <f t="shared" si="17"/>
        <v>14.784</v>
      </c>
    </row>
    <row r="260" spans="1:12" ht="12.75">
      <c r="A260" s="38"/>
      <c r="C260" s="33"/>
      <c r="D260" s="36"/>
      <c r="E260" s="3"/>
      <c r="F260" s="59"/>
      <c r="G260" s="66"/>
      <c r="H260" s="65"/>
      <c r="I260" s="64"/>
      <c r="J260" s="68">
        <f t="shared" si="18"/>
        <v>0</v>
      </c>
      <c r="L260" s="194"/>
    </row>
    <row r="261" spans="1:12" ht="12.75">
      <c r="A261" s="37" t="s">
        <v>41</v>
      </c>
      <c r="C261" s="47">
        <v>2</v>
      </c>
      <c r="D261" s="36">
        <v>148.1</v>
      </c>
      <c r="E261" s="175">
        <v>2.4</v>
      </c>
      <c r="F261" s="59">
        <f t="shared" si="20"/>
        <v>4265.28</v>
      </c>
      <c r="G261" s="65">
        <v>61</v>
      </c>
      <c r="H261" s="65">
        <f t="shared" si="19"/>
        <v>2601.8208</v>
      </c>
      <c r="I261" s="63">
        <v>2200</v>
      </c>
      <c r="J261" s="68">
        <f t="shared" si="18"/>
        <v>4801.8207999999995</v>
      </c>
      <c r="K261">
        <v>4.8</v>
      </c>
      <c r="L261" s="197">
        <f t="shared" si="17"/>
        <v>4.224</v>
      </c>
    </row>
    <row r="262" spans="1:12" ht="12.75">
      <c r="A262" s="37" t="s">
        <v>41</v>
      </c>
      <c r="C262" s="47" t="s">
        <v>360</v>
      </c>
      <c r="D262" s="36">
        <v>63.8</v>
      </c>
      <c r="E262" s="175">
        <v>2.4</v>
      </c>
      <c r="F262" s="59">
        <f t="shared" si="20"/>
        <v>1837.4399999999996</v>
      </c>
      <c r="G262" s="72">
        <v>65</v>
      </c>
      <c r="H262" s="65">
        <f t="shared" si="19"/>
        <v>1194.3359999999998</v>
      </c>
      <c r="I262" s="63">
        <v>1700</v>
      </c>
      <c r="J262" s="68">
        <f t="shared" si="18"/>
        <v>2894.336</v>
      </c>
      <c r="K262">
        <v>2.9</v>
      </c>
      <c r="L262" s="198">
        <f t="shared" si="17"/>
        <v>2.552</v>
      </c>
    </row>
    <row r="263" spans="1:12" ht="12.75">
      <c r="A263" s="37" t="s">
        <v>41</v>
      </c>
      <c r="C263" s="47">
        <v>15</v>
      </c>
      <c r="D263" s="20">
        <v>414.2</v>
      </c>
      <c r="E263" s="175">
        <v>3</v>
      </c>
      <c r="F263" s="59">
        <f>D263*E263*12</f>
        <v>14911.199999999999</v>
      </c>
      <c r="G263" s="65">
        <v>60</v>
      </c>
      <c r="H263" s="65">
        <f t="shared" si="19"/>
        <v>8946.72</v>
      </c>
      <c r="I263" s="63">
        <v>3000</v>
      </c>
      <c r="J263" s="68">
        <f t="shared" si="18"/>
        <v>11946.72</v>
      </c>
      <c r="K263">
        <v>12</v>
      </c>
      <c r="L263" s="198">
        <v>12</v>
      </c>
    </row>
    <row r="264" spans="1:12" ht="12.75">
      <c r="A264" s="37" t="s">
        <v>41</v>
      </c>
      <c r="C264" s="47">
        <v>17</v>
      </c>
      <c r="D264" s="36">
        <v>399.5</v>
      </c>
      <c r="E264" s="175">
        <v>2.17</v>
      </c>
      <c r="F264" s="59">
        <f t="shared" si="20"/>
        <v>10402.98</v>
      </c>
      <c r="G264" s="65">
        <v>73</v>
      </c>
      <c r="H264" s="65">
        <f t="shared" si="19"/>
        <v>7594.175399999999</v>
      </c>
      <c r="I264" s="63">
        <v>-24800</v>
      </c>
      <c r="J264" s="66">
        <f t="shared" si="18"/>
        <v>-17205.8246</v>
      </c>
      <c r="K264" s="9">
        <v>0</v>
      </c>
      <c r="L264" s="200">
        <f t="shared" si="17"/>
        <v>0</v>
      </c>
    </row>
    <row r="265" spans="1:12" ht="12.75">
      <c r="A265" s="37" t="s">
        <v>41</v>
      </c>
      <c r="C265" s="47">
        <v>19</v>
      </c>
      <c r="D265" s="36">
        <v>392.8</v>
      </c>
      <c r="E265" s="175">
        <v>3</v>
      </c>
      <c r="F265" s="59">
        <f t="shared" si="20"/>
        <v>14140.800000000001</v>
      </c>
      <c r="G265" s="65">
        <v>76</v>
      </c>
      <c r="H265" s="65">
        <f t="shared" si="19"/>
        <v>10747.008</v>
      </c>
      <c r="I265" s="63">
        <v>-12700</v>
      </c>
      <c r="J265" s="68">
        <f t="shared" si="18"/>
        <v>-1952.9920000000002</v>
      </c>
      <c r="K265">
        <v>0</v>
      </c>
      <c r="L265" s="198">
        <f t="shared" si="17"/>
        <v>0</v>
      </c>
    </row>
    <row r="266" spans="1:12" ht="12.75">
      <c r="A266" s="37" t="s">
        <v>41</v>
      </c>
      <c r="C266" s="47">
        <v>20</v>
      </c>
      <c r="D266" s="36">
        <v>126.2</v>
      </c>
      <c r="E266" s="175">
        <v>2.5</v>
      </c>
      <c r="F266" s="59">
        <f t="shared" si="20"/>
        <v>3786</v>
      </c>
      <c r="G266" s="65">
        <v>90</v>
      </c>
      <c r="H266" s="65">
        <f t="shared" si="19"/>
        <v>3407.4</v>
      </c>
      <c r="I266" s="63">
        <v>2800</v>
      </c>
      <c r="J266" s="66">
        <f t="shared" si="18"/>
        <v>6207.4</v>
      </c>
      <c r="K266" s="13">
        <v>6.2</v>
      </c>
      <c r="L266" s="200">
        <f aca="true" t="shared" si="21" ref="L266:L328">K266*88%</f>
        <v>5.456</v>
      </c>
    </row>
    <row r="267" spans="1:12" ht="12.75">
      <c r="A267" s="37" t="s">
        <v>41</v>
      </c>
      <c r="C267" s="47">
        <v>21</v>
      </c>
      <c r="D267" s="36">
        <v>400</v>
      </c>
      <c r="E267" s="175">
        <v>3</v>
      </c>
      <c r="F267" s="59">
        <f t="shared" si="20"/>
        <v>14400</v>
      </c>
      <c r="G267" s="65">
        <v>88</v>
      </c>
      <c r="H267" s="65">
        <f t="shared" si="19"/>
        <v>12672</v>
      </c>
      <c r="I267" s="63">
        <v>-15100</v>
      </c>
      <c r="J267" s="68">
        <f t="shared" si="18"/>
        <v>-2428</v>
      </c>
      <c r="K267">
        <v>0</v>
      </c>
      <c r="L267" s="198">
        <f t="shared" si="21"/>
        <v>0</v>
      </c>
    </row>
    <row r="268" spans="1:12" ht="12.75">
      <c r="A268" s="37" t="s">
        <v>41</v>
      </c>
      <c r="C268" s="47">
        <v>26</v>
      </c>
      <c r="D268" s="36">
        <v>428.5</v>
      </c>
      <c r="E268" s="175">
        <v>3</v>
      </c>
      <c r="F268" s="59">
        <f t="shared" si="20"/>
        <v>15426</v>
      </c>
      <c r="G268" s="65">
        <v>91</v>
      </c>
      <c r="H268" s="65">
        <f t="shared" si="19"/>
        <v>14037.66</v>
      </c>
      <c r="I268" s="63">
        <v>-4900</v>
      </c>
      <c r="J268" s="66">
        <f t="shared" si="18"/>
        <v>9137.66</v>
      </c>
      <c r="K268" s="13">
        <v>9.1</v>
      </c>
      <c r="L268" s="200">
        <f t="shared" si="21"/>
        <v>8.008</v>
      </c>
    </row>
    <row r="269" spans="1:12" ht="12.75">
      <c r="A269" s="37" t="s">
        <v>41</v>
      </c>
      <c r="C269" s="47">
        <v>27</v>
      </c>
      <c r="D269" s="20">
        <v>360.3</v>
      </c>
      <c r="E269" s="175">
        <v>3</v>
      </c>
      <c r="F269" s="59">
        <f t="shared" si="20"/>
        <v>12970.800000000001</v>
      </c>
      <c r="G269" s="66">
        <v>77</v>
      </c>
      <c r="H269" s="65">
        <f t="shared" si="19"/>
        <v>9987.516000000001</v>
      </c>
      <c r="I269" s="63">
        <v>6200</v>
      </c>
      <c r="J269" s="68">
        <f t="shared" si="18"/>
        <v>16187.516000000001</v>
      </c>
      <c r="K269">
        <v>16.2</v>
      </c>
      <c r="L269" s="198">
        <f t="shared" si="21"/>
        <v>14.256</v>
      </c>
    </row>
    <row r="270" spans="1:12" ht="12.75">
      <c r="A270" s="37" t="s">
        <v>41</v>
      </c>
      <c r="C270" s="47">
        <v>29</v>
      </c>
      <c r="D270" s="20">
        <v>391.3</v>
      </c>
      <c r="E270" s="175">
        <v>3</v>
      </c>
      <c r="F270" s="59">
        <f t="shared" si="20"/>
        <v>14086.800000000001</v>
      </c>
      <c r="G270" s="60">
        <v>53</v>
      </c>
      <c r="H270" s="65">
        <f t="shared" si="19"/>
        <v>7466.004</v>
      </c>
      <c r="I270" s="63">
        <v>2500</v>
      </c>
      <c r="J270" s="66">
        <f t="shared" si="18"/>
        <v>9966.004</v>
      </c>
      <c r="K270" s="13">
        <v>10</v>
      </c>
      <c r="L270" s="200">
        <f t="shared" si="21"/>
        <v>8.8</v>
      </c>
    </row>
    <row r="271" spans="1:12" ht="12.75">
      <c r="A271" s="37" t="s">
        <v>41</v>
      </c>
      <c r="C271" s="47">
        <v>31</v>
      </c>
      <c r="D271" s="20">
        <v>389.1</v>
      </c>
      <c r="E271" s="175">
        <v>3</v>
      </c>
      <c r="F271" s="59">
        <f t="shared" si="20"/>
        <v>14007.600000000002</v>
      </c>
      <c r="G271" s="65">
        <v>70</v>
      </c>
      <c r="H271" s="65">
        <f t="shared" si="19"/>
        <v>9805.320000000002</v>
      </c>
      <c r="I271" s="63">
        <v>4900</v>
      </c>
      <c r="J271" s="68">
        <f t="shared" si="18"/>
        <v>14705.320000000002</v>
      </c>
      <c r="K271">
        <v>14.7</v>
      </c>
      <c r="L271" s="198">
        <f t="shared" si="21"/>
        <v>12.936</v>
      </c>
    </row>
    <row r="272" spans="1:12" ht="12.75">
      <c r="A272" s="37" t="s">
        <v>41</v>
      </c>
      <c r="C272" s="47">
        <v>32</v>
      </c>
      <c r="D272" s="20">
        <v>493.1</v>
      </c>
      <c r="E272" s="175">
        <v>3</v>
      </c>
      <c r="F272" s="59">
        <f t="shared" si="20"/>
        <v>17751.600000000002</v>
      </c>
      <c r="G272" s="65">
        <v>68</v>
      </c>
      <c r="H272" s="65">
        <f t="shared" si="19"/>
        <v>12071.088</v>
      </c>
      <c r="I272" s="63">
        <v>-20900</v>
      </c>
      <c r="J272" s="68">
        <f aca="true" t="shared" si="22" ref="J272:J335">SUM(H272:I272)</f>
        <v>-8828.912</v>
      </c>
      <c r="K272">
        <v>0</v>
      </c>
      <c r="L272" s="162">
        <f t="shared" si="21"/>
        <v>0</v>
      </c>
    </row>
    <row r="273" spans="1:12" ht="12.75">
      <c r="A273" s="37" t="s">
        <v>41</v>
      </c>
      <c r="C273" s="47">
        <v>33</v>
      </c>
      <c r="D273" s="20">
        <v>384.7</v>
      </c>
      <c r="E273" s="175">
        <v>3</v>
      </c>
      <c r="F273" s="59">
        <f t="shared" si="20"/>
        <v>13849.199999999999</v>
      </c>
      <c r="G273" s="65">
        <v>88</v>
      </c>
      <c r="H273" s="65">
        <f t="shared" si="19"/>
        <v>12187.295999999998</v>
      </c>
      <c r="I273" s="63">
        <v>-9500</v>
      </c>
      <c r="J273" s="68">
        <f t="shared" si="22"/>
        <v>2687.2959999999985</v>
      </c>
      <c r="K273">
        <v>2.7</v>
      </c>
      <c r="L273" s="198">
        <f t="shared" si="21"/>
        <v>2.3760000000000003</v>
      </c>
    </row>
    <row r="274" spans="1:12" ht="12.75">
      <c r="A274" s="37" t="s">
        <v>41</v>
      </c>
      <c r="C274" s="47">
        <v>34</v>
      </c>
      <c r="D274" s="36">
        <v>704.2</v>
      </c>
      <c r="E274" s="175">
        <v>2.09</v>
      </c>
      <c r="F274" s="59">
        <f t="shared" si="20"/>
        <v>17661.336</v>
      </c>
      <c r="G274" s="65">
        <v>68</v>
      </c>
      <c r="H274" s="65">
        <f t="shared" si="19"/>
        <v>12009.70848</v>
      </c>
      <c r="I274" s="63">
        <v>-6400</v>
      </c>
      <c r="J274" s="68">
        <f t="shared" si="22"/>
        <v>5609.708479999999</v>
      </c>
      <c r="K274">
        <v>5.6</v>
      </c>
      <c r="L274" s="198">
        <f t="shared" si="21"/>
        <v>4.928</v>
      </c>
    </row>
    <row r="275" spans="1:12" ht="12.75">
      <c r="A275" s="37" t="s">
        <v>41</v>
      </c>
      <c r="C275" s="47">
        <v>35</v>
      </c>
      <c r="D275" s="36">
        <v>390.5</v>
      </c>
      <c r="E275" s="175">
        <v>3</v>
      </c>
      <c r="F275" s="59">
        <f t="shared" si="20"/>
        <v>14058</v>
      </c>
      <c r="G275" s="65">
        <v>85</v>
      </c>
      <c r="H275" s="65">
        <f t="shared" si="19"/>
        <v>11949.3</v>
      </c>
      <c r="I275" s="63">
        <v>7800</v>
      </c>
      <c r="J275" s="68">
        <f t="shared" si="22"/>
        <v>19749.3</v>
      </c>
      <c r="K275">
        <v>19.7</v>
      </c>
      <c r="L275" s="198">
        <f t="shared" si="21"/>
        <v>17.336</v>
      </c>
    </row>
    <row r="276" spans="1:12" ht="12.75">
      <c r="A276" s="37" t="s">
        <v>41</v>
      </c>
      <c r="C276" s="47">
        <v>36</v>
      </c>
      <c r="D276" s="20">
        <v>713.6</v>
      </c>
      <c r="E276" s="175">
        <v>3</v>
      </c>
      <c r="F276" s="59">
        <f t="shared" si="20"/>
        <v>25689.600000000002</v>
      </c>
      <c r="G276" s="65">
        <v>82</v>
      </c>
      <c r="H276" s="65">
        <f t="shared" si="19"/>
        <v>21065.472</v>
      </c>
      <c r="I276" s="63">
        <v>12500</v>
      </c>
      <c r="J276" s="68">
        <f t="shared" si="22"/>
        <v>33565.472</v>
      </c>
      <c r="K276">
        <v>33.6</v>
      </c>
      <c r="L276" s="198">
        <f t="shared" si="21"/>
        <v>29.568</v>
      </c>
    </row>
    <row r="277" spans="1:12" ht="12.75">
      <c r="A277" s="37" t="s">
        <v>41</v>
      </c>
      <c r="C277" s="47">
        <v>37</v>
      </c>
      <c r="D277" s="36">
        <v>388.8</v>
      </c>
      <c r="E277" s="175">
        <v>3</v>
      </c>
      <c r="F277" s="59">
        <f t="shared" si="20"/>
        <v>13996.800000000001</v>
      </c>
      <c r="G277" s="65">
        <v>90</v>
      </c>
      <c r="H277" s="65">
        <f t="shared" si="19"/>
        <v>12597.12</v>
      </c>
      <c r="I277" s="63">
        <v>9700</v>
      </c>
      <c r="J277" s="68">
        <f t="shared" si="22"/>
        <v>22297.120000000003</v>
      </c>
      <c r="K277">
        <v>22.3</v>
      </c>
      <c r="L277" s="198">
        <f t="shared" si="21"/>
        <v>19.624000000000002</v>
      </c>
    </row>
    <row r="278" spans="1:12" ht="12.75">
      <c r="A278" s="37" t="s">
        <v>41</v>
      </c>
      <c r="C278" s="47">
        <v>38</v>
      </c>
      <c r="D278" s="36">
        <v>829.4</v>
      </c>
      <c r="E278" s="175">
        <v>3</v>
      </c>
      <c r="F278" s="59">
        <f t="shared" si="20"/>
        <v>29858.399999999998</v>
      </c>
      <c r="G278" s="65">
        <v>74</v>
      </c>
      <c r="H278" s="65">
        <f t="shared" si="19"/>
        <v>22095.215999999997</v>
      </c>
      <c r="I278" s="63">
        <v>18400</v>
      </c>
      <c r="J278" s="68">
        <f t="shared" si="22"/>
        <v>40495.216</v>
      </c>
      <c r="K278">
        <v>40.5</v>
      </c>
      <c r="L278" s="198">
        <f t="shared" si="21"/>
        <v>35.64</v>
      </c>
    </row>
    <row r="279" spans="1:12" ht="12.75">
      <c r="A279" s="37" t="s">
        <v>41</v>
      </c>
      <c r="C279" s="47">
        <v>39</v>
      </c>
      <c r="D279" s="20">
        <v>381.9</v>
      </c>
      <c r="E279" s="175">
        <v>3</v>
      </c>
      <c r="F279" s="59">
        <f t="shared" si="20"/>
        <v>13748.399999999998</v>
      </c>
      <c r="G279" s="65">
        <v>77</v>
      </c>
      <c r="H279" s="65">
        <f t="shared" si="19"/>
        <v>10586.267999999998</v>
      </c>
      <c r="I279" s="63">
        <v>-24900</v>
      </c>
      <c r="J279" s="68">
        <f t="shared" si="22"/>
        <v>-14313.732000000002</v>
      </c>
      <c r="K279">
        <v>0</v>
      </c>
      <c r="L279" s="162">
        <f t="shared" si="21"/>
        <v>0</v>
      </c>
    </row>
    <row r="280" spans="1:12" ht="12.75">
      <c r="A280" s="37" t="s">
        <v>41</v>
      </c>
      <c r="C280" s="47">
        <v>41</v>
      </c>
      <c r="D280" s="20">
        <v>406.1</v>
      </c>
      <c r="E280" s="175">
        <v>3</v>
      </c>
      <c r="F280" s="59">
        <f t="shared" si="20"/>
        <v>14619.600000000002</v>
      </c>
      <c r="G280" s="65">
        <v>92</v>
      </c>
      <c r="H280" s="65">
        <f t="shared" si="19"/>
        <v>13450.032000000001</v>
      </c>
      <c r="I280" s="63">
        <v>10700</v>
      </c>
      <c r="J280" s="68">
        <f t="shared" si="22"/>
        <v>24150.032</v>
      </c>
      <c r="K280">
        <v>24.2</v>
      </c>
      <c r="L280" s="198">
        <f t="shared" si="21"/>
        <v>21.296</v>
      </c>
    </row>
    <row r="281" spans="1:12" ht="12.75">
      <c r="A281" s="37" t="s">
        <v>41</v>
      </c>
      <c r="C281" s="47">
        <v>42</v>
      </c>
      <c r="D281" s="36">
        <v>387.4</v>
      </c>
      <c r="E281" s="175">
        <v>3</v>
      </c>
      <c r="F281" s="59">
        <f t="shared" si="20"/>
        <v>13946.399999999998</v>
      </c>
      <c r="G281" s="65">
        <v>82</v>
      </c>
      <c r="H281" s="65">
        <f t="shared" si="19"/>
        <v>11436.047999999999</v>
      </c>
      <c r="I281" s="63">
        <v>5600</v>
      </c>
      <c r="J281" s="68">
        <f t="shared" si="22"/>
        <v>17036.048</v>
      </c>
      <c r="K281">
        <v>17</v>
      </c>
      <c r="L281" s="198">
        <f t="shared" si="21"/>
        <v>14.96</v>
      </c>
    </row>
    <row r="282" spans="1:12" ht="12.75">
      <c r="A282" s="37" t="s">
        <v>41</v>
      </c>
      <c r="C282" s="47">
        <v>44</v>
      </c>
      <c r="D282" s="36">
        <v>392</v>
      </c>
      <c r="E282" s="175">
        <v>3</v>
      </c>
      <c r="F282" s="59">
        <f t="shared" si="20"/>
        <v>14112</v>
      </c>
      <c r="G282" s="65">
        <v>55</v>
      </c>
      <c r="H282" s="65">
        <f t="shared" si="19"/>
        <v>7761.6</v>
      </c>
      <c r="I282" s="63">
        <v>6100</v>
      </c>
      <c r="J282" s="68">
        <f t="shared" si="22"/>
        <v>13861.6</v>
      </c>
      <c r="K282">
        <v>13.9</v>
      </c>
      <c r="L282" s="198">
        <f t="shared" si="21"/>
        <v>12.232000000000001</v>
      </c>
    </row>
    <row r="283" spans="1:12" ht="12.75">
      <c r="A283" s="37" t="s">
        <v>41</v>
      </c>
      <c r="C283" s="47">
        <v>46</v>
      </c>
      <c r="D283" s="20">
        <v>322.6</v>
      </c>
      <c r="E283" s="175">
        <v>3</v>
      </c>
      <c r="F283" s="59">
        <f t="shared" si="20"/>
        <v>11613.6</v>
      </c>
      <c r="G283" s="65">
        <v>90</v>
      </c>
      <c r="H283" s="65">
        <f t="shared" si="19"/>
        <v>10452.24</v>
      </c>
      <c r="I283" s="63">
        <v>8400</v>
      </c>
      <c r="J283" s="68">
        <f t="shared" si="22"/>
        <v>18852.239999999998</v>
      </c>
      <c r="K283">
        <v>18.8</v>
      </c>
      <c r="L283" s="198">
        <f t="shared" si="21"/>
        <v>16.544</v>
      </c>
    </row>
    <row r="284" spans="1:12" ht="12.75">
      <c r="A284" s="37" t="s">
        <v>41</v>
      </c>
      <c r="C284" s="47">
        <v>48</v>
      </c>
      <c r="D284" s="36">
        <v>386.4</v>
      </c>
      <c r="E284" s="175">
        <v>3</v>
      </c>
      <c r="F284" s="59">
        <f t="shared" si="20"/>
        <v>13910.399999999998</v>
      </c>
      <c r="G284" s="65">
        <v>90</v>
      </c>
      <c r="H284" s="65">
        <f t="shared" si="19"/>
        <v>12519.359999999997</v>
      </c>
      <c r="I284" s="63">
        <v>-11900</v>
      </c>
      <c r="J284" s="68">
        <f t="shared" si="22"/>
        <v>619.359999999997</v>
      </c>
      <c r="K284">
        <v>0.6</v>
      </c>
      <c r="L284" s="198">
        <f t="shared" si="21"/>
        <v>0.528</v>
      </c>
    </row>
    <row r="285" spans="1:12" ht="12.75">
      <c r="A285" s="37" t="s">
        <v>41</v>
      </c>
      <c r="C285" s="47" t="s">
        <v>68</v>
      </c>
      <c r="D285" s="36">
        <v>918.06</v>
      </c>
      <c r="E285" s="175">
        <v>2.17</v>
      </c>
      <c r="F285" s="59">
        <f t="shared" si="20"/>
        <v>23906.282399999996</v>
      </c>
      <c r="G285" s="66">
        <v>80</v>
      </c>
      <c r="H285" s="65">
        <f t="shared" si="19"/>
        <v>19125.025919999996</v>
      </c>
      <c r="I285" s="63">
        <v>13000</v>
      </c>
      <c r="J285" s="68">
        <f t="shared" si="22"/>
        <v>32125.025919999996</v>
      </c>
      <c r="K285">
        <v>32.1</v>
      </c>
      <c r="L285" s="199">
        <f t="shared" si="21"/>
        <v>28.248</v>
      </c>
    </row>
    <row r="286" spans="1:12" ht="12.75">
      <c r="A286" s="35"/>
      <c r="C286" s="50"/>
      <c r="D286" s="20"/>
      <c r="E286" s="3"/>
      <c r="F286" s="59"/>
      <c r="G286" s="66"/>
      <c r="H286" s="65"/>
      <c r="I286" s="64"/>
      <c r="J286" s="68">
        <f t="shared" si="22"/>
        <v>0</v>
      </c>
      <c r="L286" s="194"/>
    </row>
    <row r="287" spans="1:12" ht="12.75">
      <c r="A287" s="37" t="s">
        <v>42</v>
      </c>
      <c r="C287" s="49" t="s">
        <v>62</v>
      </c>
      <c r="D287" s="48">
        <v>55.5</v>
      </c>
      <c r="E287" s="175">
        <v>2.5</v>
      </c>
      <c r="F287" s="59">
        <f t="shared" si="20"/>
        <v>1665</v>
      </c>
      <c r="G287" s="68">
        <v>94</v>
      </c>
      <c r="H287" s="65">
        <f t="shared" si="19"/>
        <v>1565.1</v>
      </c>
      <c r="I287" s="70">
        <v>-800</v>
      </c>
      <c r="J287" s="68">
        <f t="shared" si="22"/>
        <v>765.0999999999999</v>
      </c>
      <c r="K287">
        <v>0.8</v>
      </c>
      <c r="L287" s="161">
        <f t="shared" si="21"/>
        <v>0.7040000000000001</v>
      </c>
    </row>
    <row r="288" spans="1:12" ht="12.75">
      <c r="A288" s="37" t="s">
        <v>42</v>
      </c>
      <c r="C288" s="49" t="s">
        <v>69</v>
      </c>
      <c r="D288" s="20">
        <v>52.6</v>
      </c>
      <c r="E288" s="175">
        <v>2.5</v>
      </c>
      <c r="F288" s="59">
        <f t="shared" si="20"/>
        <v>1578</v>
      </c>
      <c r="G288" s="65">
        <v>92</v>
      </c>
      <c r="H288" s="65">
        <f t="shared" si="19"/>
        <v>1451.76</v>
      </c>
      <c r="I288" s="63">
        <v>1200</v>
      </c>
      <c r="J288" s="68">
        <f t="shared" si="22"/>
        <v>2651.76</v>
      </c>
      <c r="K288">
        <v>2.7</v>
      </c>
      <c r="L288" s="201">
        <f t="shared" si="21"/>
        <v>2.3760000000000003</v>
      </c>
    </row>
    <row r="289" spans="1:12" ht="12.75">
      <c r="A289" s="37"/>
      <c r="C289" s="50"/>
      <c r="D289" s="36"/>
      <c r="E289" s="3"/>
      <c r="F289" s="144"/>
      <c r="G289" s="129"/>
      <c r="H289" s="72"/>
      <c r="I289" s="64"/>
      <c r="J289" s="68">
        <f t="shared" si="22"/>
        <v>0</v>
      </c>
      <c r="L289" s="194"/>
    </row>
    <row r="290" spans="1:12" ht="12.75">
      <c r="A290" s="37" t="s">
        <v>43</v>
      </c>
      <c r="C290" s="47">
        <v>3</v>
      </c>
      <c r="D290" s="36">
        <v>86.9</v>
      </c>
      <c r="E290" s="177">
        <v>1.31</v>
      </c>
      <c r="F290" s="59">
        <f t="shared" si="20"/>
        <v>1366.0680000000002</v>
      </c>
      <c r="G290" s="65">
        <v>64</v>
      </c>
      <c r="H290" s="65">
        <f t="shared" si="19"/>
        <v>874.2835200000002</v>
      </c>
      <c r="I290" s="63">
        <v>-3900</v>
      </c>
      <c r="J290" s="68">
        <f t="shared" si="22"/>
        <v>-3025.71648</v>
      </c>
      <c r="K290">
        <v>0</v>
      </c>
      <c r="L290" s="197">
        <f t="shared" si="21"/>
        <v>0</v>
      </c>
    </row>
    <row r="291" spans="1:12" ht="12.75">
      <c r="A291" s="37" t="s">
        <v>43</v>
      </c>
      <c r="C291" s="47">
        <v>6</v>
      </c>
      <c r="D291" s="36">
        <v>117</v>
      </c>
      <c r="E291" s="177">
        <v>2.62</v>
      </c>
      <c r="F291" s="59">
        <f t="shared" si="20"/>
        <v>3678.4800000000005</v>
      </c>
      <c r="G291" s="65">
        <v>90</v>
      </c>
      <c r="H291" s="65">
        <f t="shared" si="19"/>
        <v>3310.6320000000005</v>
      </c>
      <c r="I291" s="63">
        <v>2800</v>
      </c>
      <c r="J291" s="68">
        <f t="shared" si="22"/>
        <v>6110.6320000000005</v>
      </c>
      <c r="K291">
        <v>6.1</v>
      </c>
      <c r="L291" s="198">
        <f t="shared" si="21"/>
        <v>5.367999999999999</v>
      </c>
    </row>
    <row r="292" spans="1:12" ht="12.75">
      <c r="A292" s="37" t="s">
        <v>43</v>
      </c>
      <c r="C292" s="47">
        <v>8</v>
      </c>
      <c r="D292" s="36">
        <v>106.7</v>
      </c>
      <c r="E292" s="177">
        <v>2.01</v>
      </c>
      <c r="F292" s="59">
        <f t="shared" si="20"/>
        <v>2573.604</v>
      </c>
      <c r="G292" s="65">
        <v>91</v>
      </c>
      <c r="H292" s="65">
        <f t="shared" si="19"/>
        <v>2341.9796399999996</v>
      </c>
      <c r="I292" s="63">
        <v>2000</v>
      </c>
      <c r="J292" s="68">
        <f t="shared" si="22"/>
        <v>4341.97964</v>
      </c>
      <c r="K292">
        <v>4.3</v>
      </c>
      <c r="L292" s="198">
        <f t="shared" si="21"/>
        <v>3.784</v>
      </c>
    </row>
    <row r="293" spans="1:12" ht="12.75">
      <c r="A293" s="37" t="s">
        <v>43</v>
      </c>
      <c r="C293" s="47">
        <v>10</v>
      </c>
      <c r="D293" s="191">
        <v>92.27</v>
      </c>
      <c r="E293" s="177">
        <v>3.32</v>
      </c>
      <c r="F293" s="59">
        <f t="shared" si="20"/>
        <v>3676.0368</v>
      </c>
      <c r="G293" s="65">
        <v>55</v>
      </c>
      <c r="H293" s="65">
        <f t="shared" si="19"/>
        <v>2021.82024</v>
      </c>
      <c r="I293" s="63">
        <v>1700</v>
      </c>
      <c r="J293" s="68">
        <f t="shared" si="22"/>
        <v>3721.82024</v>
      </c>
      <c r="K293">
        <v>3.7</v>
      </c>
      <c r="L293" s="198">
        <f t="shared" si="21"/>
        <v>3.2560000000000002</v>
      </c>
    </row>
    <row r="294" spans="1:12" ht="12.75">
      <c r="A294" s="37" t="s">
        <v>43</v>
      </c>
      <c r="C294" s="47">
        <v>12</v>
      </c>
      <c r="D294" s="36">
        <v>92.8</v>
      </c>
      <c r="E294" s="177">
        <v>2.62</v>
      </c>
      <c r="F294" s="59">
        <f t="shared" si="20"/>
        <v>2917.632</v>
      </c>
      <c r="G294" s="65">
        <v>88</v>
      </c>
      <c r="H294" s="65">
        <f t="shared" si="19"/>
        <v>2567.51616</v>
      </c>
      <c r="I294" s="63">
        <v>2100</v>
      </c>
      <c r="J294" s="68">
        <f t="shared" si="22"/>
        <v>4667.51616</v>
      </c>
      <c r="K294">
        <v>4.7</v>
      </c>
      <c r="L294" s="198">
        <f t="shared" si="21"/>
        <v>4.136</v>
      </c>
    </row>
    <row r="295" spans="1:12" ht="12.75">
      <c r="A295" s="37" t="s">
        <v>43</v>
      </c>
      <c r="C295" s="47">
        <v>15</v>
      </c>
      <c r="D295" s="36">
        <v>88.1</v>
      </c>
      <c r="E295" s="177">
        <v>2.62</v>
      </c>
      <c r="F295" s="59">
        <f t="shared" si="20"/>
        <v>2769.864</v>
      </c>
      <c r="G295" s="65">
        <v>74</v>
      </c>
      <c r="H295" s="65">
        <f t="shared" si="19"/>
        <v>2049.69936</v>
      </c>
      <c r="I295" s="63">
        <v>1700</v>
      </c>
      <c r="J295" s="68">
        <f t="shared" si="22"/>
        <v>3749.69936</v>
      </c>
      <c r="K295">
        <v>3.8</v>
      </c>
      <c r="L295" s="198">
        <f t="shared" si="21"/>
        <v>3.344</v>
      </c>
    </row>
    <row r="296" spans="1:12" ht="12.75">
      <c r="A296" s="37" t="s">
        <v>43</v>
      </c>
      <c r="C296" s="49" t="s">
        <v>65</v>
      </c>
      <c r="D296" s="48">
        <v>40.8</v>
      </c>
      <c r="E296" s="177">
        <v>1.23</v>
      </c>
      <c r="F296" s="59">
        <f t="shared" si="20"/>
        <v>602.208</v>
      </c>
      <c r="G296" s="65">
        <v>60</v>
      </c>
      <c r="H296" s="65">
        <f aca="true" t="shared" si="23" ref="H296:H308">F296*G296/100</f>
        <v>361.3248</v>
      </c>
      <c r="I296" s="63">
        <v>-15900</v>
      </c>
      <c r="J296" s="68">
        <f t="shared" si="22"/>
        <v>-15538.6752</v>
      </c>
      <c r="K296">
        <v>0</v>
      </c>
      <c r="L296" s="198">
        <f t="shared" si="21"/>
        <v>0</v>
      </c>
    </row>
    <row r="297" spans="1:12" ht="12.75">
      <c r="A297" s="37" t="s">
        <v>43</v>
      </c>
      <c r="C297" s="47">
        <v>21</v>
      </c>
      <c r="D297" s="36">
        <v>375.1</v>
      </c>
      <c r="E297" s="175">
        <v>2.6</v>
      </c>
      <c r="F297" s="59">
        <f aca="true" t="shared" si="24" ref="F297:F308">D297*E297*12</f>
        <v>11703.12</v>
      </c>
      <c r="G297" s="66">
        <v>66</v>
      </c>
      <c r="H297" s="65">
        <f t="shared" si="23"/>
        <v>7724.059200000001</v>
      </c>
      <c r="I297" s="63">
        <v>6400</v>
      </c>
      <c r="J297" s="68">
        <f t="shared" si="22"/>
        <v>14124.0592</v>
      </c>
      <c r="K297">
        <v>14.1</v>
      </c>
      <c r="L297" s="198">
        <f t="shared" si="21"/>
        <v>12.408</v>
      </c>
    </row>
    <row r="298" spans="1:12" ht="12.75">
      <c r="A298" s="37" t="s">
        <v>43</v>
      </c>
      <c r="C298" s="47" t="s">
        <v>22</v>
      </c>
      <c r="D298" s="36">
        <v>359.9</v>
      </c>
      <c r="E298" s="175">
        <v>2.6</v>
      </c>
      <c r="F298" s="59">
        <f t="shared" si="24"/>
        <v>11228.880000000001</v>
      </c>
      <c r="G298" s="65">
        <v>88</v>
      </c>
      <c r="H298" s="65">
        <f t="shared" si="23"/>
        <v>9881.414400000001</v>
      </c>
      <c r="I298" s="63">
        <v>8300</v>
      </c>
      <c r="J298" s="68">
        <f t="shared" si="22"/>
        <v>18181.4144</v>
      </c>
      <c r="K298">
        <v>18.2</v>
      </c>
      <c r="L298" s="198">
        <f t="shared" si="21"/>
        <v>16.016</v>
      </c>
    </row>
    <row r="299" spans="1:12" ht="12.75">
      <c r="A299" s="37" t="s">
        <v>43</v>
      </c>
      <c r="C299" s="47">
        <v>23</v>
      </c>
      <c r="D299" s="36">
        <v>338.2</v>
      </c>
      <c r="E299" s="175">
        <v>2.8</v>
      </c>
      <c r="F299" s="59">
        <f t="shared" si="24"/>
        <v>11363.519999999999</v>
      </c>
      <c r="G299" s="65">
        <v>31</v>
      </c>
      <c r="H299" s="65">
        <f t="shared" si="23"/>
        <v>3522.6911999999993</v>
      </c>
      <c r="I299" s="63">
        <v>2900</v>
      </c>
      <c r="J299" s="68">
        <f t="shared" si="22"/>
        <v>6422.691199999999</v>
      </c>
      <c r="K299">
        <v>6.4</v>
      </c>
      <c r="L299" s="198">
        <f t="shared" si="21"/>
        <v>5.632000000000001</v>
      </c>
    </row>
    <row r="300" spans="1:12" ht="12.75">
      <c r="A300" s="37" t="s">
        <v>43</v>
      </c>
      <c r="C300" s="47">
        <v>25</v>
      </c>
      <c r="D300" s="36">
        <v>335.6</v>
      </c>
      <c r="E300" s="175">
        <v>3</v>
      </c>
      <c r="F300" s="59">
        <f t="shared" si="24"/>
        <v>12081.6</v>
      </c>
      <c r="G300" s="65">
        <v>68</v>
      </c>
      <c r="H300" s="65">
        <f t="shared" si="23"/>
        <v>8215.488000000001</v>
      </c>
      <c r="I300" s="63">
        <v>4100</v>
      </c>
      <c r="J300" s="68">
        <f t="shared" si="22"/>
        <v>12315.488000000001</v>
      </c>
      <c r="K300">
        <v>12.3</v>
      </c>
      <c r="L300" s="198">
        <f t="shared" si="21"/>
        <v>10.824</v>
      </c>
    </row>
    <row r="301" spans="1:12" ht="12.75">
      <c r="A301" s="37" t="s">
        <v>43</v>
      </c>
      <c r="C301" s="47">
        <v>27</v>
      </c>
      <c r="D301" s="36">
        <v>339.5</v>
      </c>
      <c r="E301" s="175">
        <v>3</v>
      </c>
      <c r="F301" s="59">
        <f t="shared" si="24"/>
        <v>12222</v>
      </c>
      <c r="G301" s="65">
        <v>25</v>
      </c>
      <c r="H301" s="65">
        <f t="shared" si="23"/>
        <v>3055.5</v>
      </c>
      <c r="I301" s="63">
        <v>2600</v>
      </c>
      <c r="J301" s="68">
        <f t="shared" si="22"/>
        <v>5655.5</v>
      </c>
      <c r="K301">
        <v>5.7</v>
      </c>
      <c r="L301" s="199">
        <f t="shared" si="21"/>
        <v>5.016</v>
      </c>
    </row>
    <row r="302" spans="1:12" ht="12.75">
      <c r="A302" s="37"/>
      <c r="C302" s="47"/>
      <c r="D302" s="36"/>
      <c r="E302" s="137"/>
      <c r="F302" s="59"/>
      <c r="G302" s="65"/>
      <c r="H302" s="65"/>
      <c r="I302" s="63"/>
      <c r="J302" s="68">
        <f t="shared" si="22"/>
        <v>0</v>
      </c>
      <c r="L302" s="194"/>
    </row>
    <row r="303" spans="1:12" ht="12.75">
      <c r="A303" s="37" t="s">
        <v>347</v>
      </c>
      <c r="C303" s="47">
        <v>2</v>
      </c>
      <c r="D303" s="36">
        <v>1696.1</v>
      </c>
      <c r="E303" s="175">
        <v>2.29</v>
      </c>
      <c r="F303" s="59">
        <f>D303*E303*12</f>
        <v>46608.828</v>
      </c>
      <c r="G303" s="65">
        <v>95</v>
      </c>
      <c r="H303" s="65">
        <f>F303*G303/100</f>
        <v>44278.3866</v>
      </c>
      <c r="I303" s="63">
        <v>35400</v>
      </c>
      <c r="J303" s="68">
        <f t="shared" si="22"/>
        <v>79678.3866</v>
      </c>
      <c r="K303">
        <v>79.7</v>
      </c>
      <c r="L303" s="197">
        <f t="shared" si="21"/>
        <v>70.13600000000001</v>
      </c>
    </row>
    <row r="304" spans="1:12" ht="12.75">
      <c r="A304" s="37" t="s">
        <v>347</v>
      </c>
      <c r="C304" s="47">
        <v>4</v>
      </c>
      <c r="D304" s="36">
        <v>1722.48</v>
      </c>
      <c r="E304" s="175">
        <v>2.29</v>
      </c>
      <c r="F304" s="59">
        <f>D304*E304*12</f>
        <v>47333.750400000004</v>
      </c>
      <c r="G304" s="65">
        <v>95</v>
      </c>
      <c r="H304" s="65">
        <f>F304*G304/100</f>
        <v>44967.062880000005</v>
      </c>
      <c r="I304" s="63">
        <v>27700</v>
      </c>
      <c r="J304" s="68">
        <f t="shared" si="22"/>
        <v>72667.06288000001</v>
      </c>
      <c r="K304">
        <v>72.7</v>
      </c>
      <c r="L304" s="199">
        <f t="shared" si="21"/>
        <v>63.976000000000006</v>
      </c>
    </row>
    <row r="305" spans="1:12" ht="12.75">
      <c r="A305" s="37"/>
      <c r="C305" s="47"/>
      <c r="D305" s="36"/>
      <c r="E305" s="137"/>
      <c r="F305" s="59"/>
      <c r="G305" s="65"/>
      <c r="H305" s="65"/>
      <c r="I305" s="63"/>
      <c r="J305" s="68">
        <f t="shared" si="22"/>
        <v>0</v>
      </c>
      <c r="L305" s="194"/>
    </row>
    <row r="306" spans="1:12" ht="12.75">
      <c r="A306" s="37" t="s">
        <v>44</v>
      </c>
      <c r="C306" s="49" t="s">
        <v>63</v>
      </c>
      <c r="D306" s="36">
        <v>68</v>
      </c>
      <c r="E306" s="177">
        <v>2.85</v>
      </c>
      <c r="F306" s="59">
        <f t="shared" si="24"/>
        <v>2325.6000000000004</v>
      </c>
      <c r="G306" s="66">
        <v>95</v>
      </c>
      <c r="H306" s="65">
        <f t="shared" si="23"/>
        <v>2209.32</v>
      </c>
      <c r="I306" s="64">
        <v>1800</v>
      </c>
      <c r="J306" s="68">
        <f t="shared" si="22"/>
        <v>4009.32</v>
      </c>
      <c r="K306">
        <v>4</v>
      </c>
      <c r="L306" s="200">
        <f t="shared" si="21"/>
        <v>3.52</v>
      </c>
    </row>
    <row r="307" spans="1:12" ht="12.75">
      <c r="A307" s="31"/>
      <c r="C307" s="136"/>
      <c r="D307" s="135"/>
      <c r="E307" s="7"/>
      <c r="F307" s="59"/>
      <c r="G307" s="68"/>
      <c r="H307" s="65"/>
      <c r="I307" s="70"/>
      <c r="J307" s="68">
        <f t="shared" si="22"/>
        <v>0</v>
      </c>
      <c r="L307" s="194"/>
    </row>
    <row r="308" spans="1:12" ht="12.75">
      <c r="A308" s="29" t="s">
        <v>338</v>
      </c>
      <c r="B308" s="13"/>
      <c r="C308" s="49" t="s">
        <v>339</v>
      </c>
      <c r="D308" s="36">
        <v>83.6</v>
      </c>
      <c r="E308" s="177">
        <v>2.13</v>
      </c>
      <c r="F308" s="59">
        <f t="shared" si="24"/>
        <v>2136.816</v>
      </c>
      <c r="G308" s="66">
        <v>78</v>
      </c>
      <c r="H308" s="65">
        <f t="shared" si="23"/>
        <v>1666.7164799999998</v>
      </c>
      <c r="I308" s="64">
        <v>1400</v>
      </c>
      <c r="J308" s="68">
        <f t="shared" si="22"/>
        <v>3066.71648</v>
      </c>
      <c r="K308">
        <v>3.1</v>
      </c>
      <c r="L308" s="197">
        <f t="shared" si="21"/>
        <v>2.728</v>
      </c>
    </row>
    <row r="309" spans="1:12" ht="12.75">
      <c r="A309" s="81"/>
      <c r="B309" s="12"/>
      <c r="C309" s="214"/>
      <c r="D309" s="124"/>
      <c r="E309" s="83"/>
      <c r="F309" s="144"/>
      <c r="G309" s="129"/>
      <c r="H309" s="215"/>
      <c r="I309" s="216"/>
      <c r="J309" s="66">
        <f t="shared" si="22"/>
        <v>0</v>
      </c>
      <c r="K309" s="13"/>
      <c r="L309" s="203"/>
    </row>
    <row r="310" spans="1:12" ht="12.75">
      <c r="A310" s="7" t="s">
        <v>13</v>
      </c>
      <c r="C310" s="32">
        <v>2</v>
      </c>
      <c r="D310">
        <v>732.4</v>
      </c>
      <c r="E310" s="179">
        <v>2.22</v>
      </c>
      <c r="F310" s="159">
        <f>D310*E310*12</f>
        <v>19511.136000000002</v>
      </c>
      <c r="G310" s="7">
        <v>95</v>
      </c>
      <c r="H310" s="61">
        <v>19079</v>
      </c>
      <c r="I310" s="7"/>
      <c r="J310" s="68">
        <f t="shared" si="22"/>
        <v>19079</v>
      </c>
      <c r="K310">
        <v>19.1</v>
      </c>
      <c r="L310" s="198"/>
    </row>
    <row r="311" spans="1:12" ht="12.75">
      <c r="A311" s="2" t="s">
        <v>13</v>
      </c>
      <c r="C311" s="2">
        <v>4</v>
      </c>
      <c r="D311">
        <v>907.2</v>
      </c>
      <c r="E311" s="171">
        <v>2.32</v>
      </c>
      <c r="F311" s="159">
        <f>D311*E311*12</f>
        <v>25256.448000000004</v>
      </c>
      <c r="G311" s="2">
        <v>95</v>
      </c>
      <c r="H311" s="61">
        <v>23064</v>
      </c>
      <c r="I311" s="2"/>
      <c r="J311" s="68">
        <f t="shared" si="22"/>
        <v>23064</v>
      </c>
      <c r="K311">
        <v>23.1</v>
      </c>
      <c r="L311" s="198"/>
    </row>
    <row r="312" spans="1:12" ht="12.75">
      <c r="A312" s="2" t="s">
        <v>13</v>
      </c>
      <c r="C312" s="2">
        <v>6</v>
      </c>
      <c r="D312">
        <v>882.3</v>
      </c>
      <c r="E312" s="171">
        <v>2.32</v>
      </c>
      <c r="F312" s="159">
        <f>D312*E312*12</f>
        <v>24563.231999999996</v>
      </c>
      <c r="G312" s="2">
        <v>95</v>
      </c>
      <c r="H312" s="61">
        <v>21068</v>
      </c>
      <c r="I312" s="2"/>
      <c r="J312" s="68">
        <f t="shared" si="22"/>
        <v>21068</v>
      </c>
      <c r="K312">
        <v>21.1</v>
      </c>
      <c r="L312" s="198"/>
    </row>
    <row r="313" spans="1:12" ht="12.75">
      <c r="A313" s="2" t="s">
        <v>13</v>
      </c>
      <c r="C313" s="96" t="s">
        <v>349</v>
      </c>
      <c r="D313">
        <v>905.1</v>
      </c>
      <c r="E313" s="171">
        <v>2.32</v>
      </c>
      <c r="F313" s="159">
        <f>D313*E313*12</f>
        <v>25197.983999999997</v>
      </c>
      <c r="G313" s="2">
        <v>95</v>
      </c>
      <c r="H313" s="61">
        <v>24607</v>
      </c>
      <c r="I313" s="2"/>
      <c r="J313" s="68">
        <f t="shared" si="22"/>
        <v>24607</v>
      </c>
      <c r="K313">
        <v>24.6</v>
      </c>
      <c r="L313" s="198"/>
    </row>
    <row r="314" spans="1:12" ht="12.75">
      <c r="A314" s="2" t="s">
        <v>13</v>
      </c>
      <c r="C314" s="2">
        <v>8</v>
      </c>
      <c r="D314">
        <v>884.6</v>
      </c>
      <c r="E314" s="171">
        <v>2.32</v>
      </c>
      <c r="F314" s="159">
        <f>D314*E314*12</f>
        <v>24627.264</v>
      </c>
      <c r="G314" s="2">
        <v>95</v>
      </c>
      <c r="H314" s="61">
        <v>21435</v>
      </c>
      <c r="I314" s="2"/>
      <c r="J314" s="68">
        <f t="shared" si="22"/>
        <v>21435</v>
      </c>
      <c r="K314">
        <v>21.4</v>
      </c>
      <c r="L314" s="199"/>
    </row>
    <row r="315" spans="1:12" ht="12.75">
      <c r="A315" s="119" t="s">
        <v>361</v>
      </c>
      <c r="B315" s="149"/>
      <c r="C315" s="119"/>
      <c r="D315" s="149"/>
      <c r="E315" s="119"/>
      <c r="F315" s="149"/>
      <c r="G315" s="119"/>
      <c r="H315" s="150">
        <v>109254</v>
      </c>
      <c r="I315" s="119">
        <v>89200</v>
      </c>
      <c r="J315" s="193">
        <f>SUM(H315:I315)</f>
        <v>198454</v>
      </c>
      <c r="K315" s="69">
        <v>198.5</v>
      </c>
      <c r="L315" s="202">
        <f t="shared" si="21"/>
        <v>174.68</v>
      </c>
    </row>
    <row r="316" spans="1:12" ht="12.75">
      <c r="A316" s="3" t="s">
        <v>13</v>
      </c>
      <c r="B316" s="13"/>
      <c r="C316" s="3">
        <v>16</v>
      </c>
      <c r="D316" s="13">
        <v>5171.8</v>
      </c>
      <c r="E316" s="177">
        <v>2.49</v>
      </c>
      <c r="F316" s="13">
        <f>D316*E316*12</f>
        <v>154533.38400000002</v>
      </c>
      <c r="G316" s="3">
        <v>92</v>
      </c>
      <c r="H316" s="165">
        <v>141338</v>
      </c>
      <c r="I316" s="3">
        <v>41300</v>
      </c>
      <c r="J316" s="66">
        <f t="shared" si="22"/>
        <v>182638</v>
      </c>
      <c r="K316" s="12">
        <v>182.6</v>
      </c>
      <c r="L316" s="203">
        <f t="shared" si="21"/>
        <v>160.688</v>
      </c>
    </row>
    <row r="317" spans="1:12" ht="12.75">
      <c r="A317" s="2"/>
      <c r="C317" s="2"/>
      <c r="E317" s="2"/>
      <c r="G317" s="2"/>
      <c r="H317" s="61"/>
      <c r="I317" s="2"/>
      <c r="J317" s="68">
        <f t="shared" si="22"/>
        <v>0</v>
      </c>
      <c r="L317" s="194"/>
    </row>
    <row r="318" spans="1:12" ht="12.75">
      <c r="A318" s="2" t="s">
        <v>350</v>
      </c>
      <c r="C318" s="2">
        <v>1</v>
      </c>
      <c r="D318">
        <v>618.7</v>
      </c>
      <c r="E318" s="171">
        <v>2.77</v>
      </c>
      <c r="F318" s="159">
        <f>D318*E318*12</f>
        <v>20565.588000000003</v>
      </c>
      <c r="G318" s="2">
        <v>94</v>
      </c>
      <c r="H318" s="147">
        <v>15795</v>
      </c>
      <c r="I318" s="2"/>
      <c r="J318" s="68">
        <f t="shared" si="22"/>
        <v>15795</v>
      </c>
      <c r="K318">
        <v>15.8</v>
      </c>
      <c r="L318" s="197"/>
    </row>
    <row r="319" spans="1:12" ht="12.75">
      <c r="A319" s="2" t="s">
        <v>350</v>
      </c>
      <c r="C319" s="2">
        <v>3</v>
      </c>
      <c r="D319">
        <v>915.1</v>
      </c>
      <c r="E319" s="171">
        <v>2.77</v>
      </c>
      <c r="F319" s="159">
        <f>D319*E319*12</f>
        <v>30417.924000000003</v>
      </c>
      <c r="G319" s="2">
        <v>94</v>
      </c>
      <c r="H319" s="147">
        <v>29402</v>
      </c>
      <c r="I319" s="2"/>
      <c r="J319" s="68">
        <f t="shared" si="22"/>
        <v>29402</v>
      </c>
      <c r="K319">
        <v>29.4</v>
      </c>
      <c r="L319" s="198"/>
    </row>
    <row r="320" spans="1:12" ht="12.75">
      <c r="A320" s="2" t="s">
        <v>350</v>
      </c>
      <c r="C320" s="2">
        <v>5</v>
      </c>
      <c r="D320">
        <v>934.1</v>
      </c>
      <c r="E320" s="171">
        <v>2.77</v>
      </c>
      <c r="F320" s="159">
        <f>D320*E320*12</f>
        <v>31049.483999999997</v>
      </c>
      <c r="G320" s="2">
        <v>94</v>
      </c>
      <c r="H320" s="147">
        <v>30497</v>
      </c>
      <c r="I320" s="2"/>
      <c r="J320" s="68">
        <f t="shared" si="22"/>
        <v>30497</v>
      </c>
      <c r="K320">
        <v>30.5</v>
      </c>
      <c r="L320" s="198"/>
    </row>
    <row r="321" spans="1:12" ht="12.75">
      <c r="A321" s="2" t="s">
        <v>350</v>
      </c>
      <c r="C321" s="2">
        <v>7</v>
      </c>
      <c r="D321">
        <v>877.8</v>
      </c>
      <c r="E321" s="171">
        <v>2.77</v>
      </c>
      <c r="F321" s="159">
        <f>D321*E321*12</f>
        <v>29178.072</v>
      </c>
      <c r="G321" s="2">
        <v>94</v>
      </c>
      <c r="H321" s="147">
        <v>26587</v>
      </c>
      <c r="I321" s="2"/>
      <c r="J321" s="68">
        <f t="shared" si="22"/>
        <v>26587</v>
      </c>
      <c r="K321">
        <v>26.6</v>
      </c>
      <c r="L321" s="199"/>
    </row>
    <row r="322" spans="1:12" ht="12.75">
      <c r="A322" s="119" t="s">
        <v>351</v>
      </c>
      <c r="B322" s="149"/>
      <c r="C322" s="119"/>
      <c r="D322" s="149"/>
      <c r="E322" s="119"/>
      <c r="F322" s="149"/>
      <c r="G322" s="119"/>
      <c r="H322" s="152">
        <v>102281</v>
      </c>
      <c r="I322" s="119">
        <v>88900</v>
      </c>
      <c r="J322" s="193">
        <f t="shared" si="22"/>
        <v>191181</v>
      </c>
      <c r="K322" s="69">
        <f>SUM(K318:K321)</f>
        <v>102.30000000000001</v>
      </c>
      <c r="L322" s="202">
        <f t="shared" si="21"/>
        <v>90.02400000000002</v>
      </c>
    </row>
    <row r="323" spans="1:12" ht="12.75">
      <c r="A323" s="2" t="s">
        <v>352</v>
      </c>
      <c r="C323" s="2">
        <v>1</v>
      </c>
      <c r="D323">
        <v>2734.6</v>
      </c>
      <c r="E323" s="171">
        <v>2.86</v>
      </c>
      <c r="F323" s="159">
        <f>D323*E323*12</f>
        <v>93851.472</v>
      </c>
      <c r="G323" s="2">
        <v>94</v>
      </c>
      <c r="H323" s="147">
        <v>89345</v>
      </c>
      <c r="I323" s="2">
        <v>58900</v>
      </c>
      <c r="J323" s="66">
        <f t="shared" si="22"/>
        <v>148245</v>
      </c>
      <c r="K323" s="13">
        <v>148.2</v>
      </c>
      <c r="L323" s="203">
        <f t="shared" si="21"/>
        <v>130.416</v>
      </c>
    </row>
    <row r="324" spans="1:12" ht="12.75">
      <c r="A324" s="3" t="s">
        <v>353</v>
      </c>
      <c r="B324" s="13"/>
      <c r="C324" s="3">
        <v>2</v>
      </c>
      <c r="D324" s="13">
        <v>2654.2</v>
      </c>
      <c r="E324" s="177">
        <v>2.59</v>
      </c>
      <c r="F324" s="160">
        <f>D324*E324*12</f>
        <v>82492.536</v>
      </c>
      <c r="G324" s="3">
        <v>95</v>
      </c>
      <c r="H324" s="151">
        <v>79413</v>
      </c>
      <c r="I324" s="3">
        <v>112600</v>
      </c>
      <c r="J324" s="66">
        <f t="shared" si="22"/>
        <v>192013</v>
      </c>
      <c r="K324" s="13">
        <v>192</v>
      </c>
      <c r="L324" s="203">
        <f t="shared" si="21"/>
        <v>168.96</v>
      </c>
    </row>
    <row r="325" spans="1:12" ht="12.75">
      <c r="A325" s="2"/>
      <c r="C325" s="2"/>
      <c r="E325" s="2"/>
      <c r="G325" s="2"/>
      <c r="I325" s="2"/>
      <c r="J325" s="66">
        <f t="shared" si="22"/>
        <v>0</v>
      </c>
      <c r="K325" s="13"/>
      <c r="L325" s="203"/>
    </row>
    <row r="326" spans="1:12" ht="12.75">
      <c r="A326" s="7" t="s">
        <v>58</v>
      </c>
      <c r="B326" s="88"/>
      <c r="C326" s="158">
        <v>6</v>
      </c>
      <c r="D326" s="7">
        <v>1100.1</v>
      </c>
      <c r="E326" s="180">
        <v>2.12</v>
      </c>
      <c r="F326" s="161">
        <f>D326*E326*12</f>
        <v>27986.544</v>
      </c>
      <c r="G326" s="88">
        <v>99</v>
      </c>
      <c r="H326" s="154">
        <v>27601</v>
      </c>
      <c r="I326" s="89"/>
      <c r="J326" s="68">
        <f t="shared" si="22"/>
        <v>27601</v>
      </c>
      <c r="K326">
        <v>27.6</v>
      </c>
      <c r="L326" s="198"/>
    </row>
    <row r="327" spans="1:12" ht="12.75">
      <c r="A327" s="3" t="s">
        <v>58</v>
      </c>
      <c r="B327" s="13"/>
      <c r="C327" s="13">
        <v>8</v>
      </c>
      <c r="D327" s="3">
        <v>725.7</v>
      </c>
      <c r="E327" s="173">
        <v>2.02</v>
      </c>
      <c r="F327" s="145">
        <f>D327*E327*12</f>
        <v>17590.968</v>
      </c>
      <c r="G327" s="13">
        <v>99</v>
      </c>
      <c r="H327" s="157">
        <v>17151</v>
      </c>
      <c r="I327" s="10"/>
      <c r="J327" s="68">
        <f t="shared" si="22"/>
        <v>17151</v>
      </c>
      <c r="K327">
        <v>17.2</v>
      </c>
      <c r="L327" s="198"/>
    </row>
    <row r="328" spans="1:12" ht="12.75">
      <c r="A328" s="119" t="s">
        <v>351</v>
      </c>
      <c r="B328" s="149"/>
      <c r="C328" s="149"/>
      <c r="D328" s="119"/>
      <c r="E328" s="149"/>
      <c r="F328" s="119"/>
      <c r="G328" s="149"/>
      <c r="H328" s="156">
        <v>44753</v>
      </c>
      <c r="I328" s="153">
        <v>12500</v>
      </c>
      <c r="J328" s="193">
        <f t="shared" si="22"/>
        <v>57253</v>
      </c>
      <c r="K328" s="204">
        <f>SUM(K326:K327)</f>
        <v>44.8</v>
      </c>
      <c r="L328" s="202">
        <f t="shared" si="21"/>
        <v>39.424</v>
      </c>
    </row>
    <row r="329" spans="1:12" ht="12.75">
      <c r="A329" s="2" t="s">
        <v>354</v>
      </c>
      <c r="C329">
        <v>5</v>
      </c>
      <c r="D329" s="171">
        <v>326.3</v>
      </c>
      <c r="E329" s="172">
        <v>4.59</v>
      </c>
      <c r="F329" s="162">
        <f>D329*E329*12</f>
        <v>17972.604</v>
      </c>
      <c r="G329">
        <v>79</v>
      </c>
      <c r="H329" s="155">
        <v>13534</v>
      </c>
      <c r="I329" s="7"/>
      <c r="J329" s="68">
        <f t="shared" si="22"/>
        <v>13534</v>
      </c>
      <c r="K329">
        <v>13.5</v>
      </c>
      <c r="L329" s="194"/>
    </row>
    <row r="330" spans="1:12" ht="12.75">
      <c r="A330" s="3" t="s">
        <v>354</v>
      </c>
      <c r="B330" s="13"/>
      <c r="C330" s="13">
        <v>7</v>
      </c>
      <c r="D330" s="177">
        <v>326.9</v>
      </c>
      <c r="E330" s="173">
        <v>4.59</v>
      </c>
      <c r="F330" s="145">
        <f>D330*E330*12</f>
        <v>18005.652</v>
      </c>
      <c r="G330" s="13">
        <v>79</v>
      </c>
      <c r="H330" s="157">
        <v>12929</v>
      </c>
      <c r="I330" s="3"/>
      <c r="J330" s="68">
        <f t="shared" si="22"/>
        <v>12929</v>
      </c>
      <c r="K330">
        <v>12.9</v>
      </c>
      <c r="L330" s="194"/>
    </row>
    <row r="331" spans="1:12" ht="12.75">
      <c r="A331" s="119" t="s">
        <v>351</v>
      </c>
      <c r="B331" s="149"/>
      <c r="C331" s="149"/>
      <c r="D331" s="119"/>
      <c r="E331" s="149"/>
      <c r="F331" s="163"/>
      <c r="G331" s="149"/>
      <c r="H331" s="156">
        <v>26462</v>
      </c>
      <c r="I331" s="119">
        <v>6700</v>
      </c>
      <c r="J331" s="193">
        <f t="shared" si="22"/>
        <v>33162</v>
      </c>
      <c r="K331" s="69">
        <f>SUM(K329:K330)</f>
        <v>26.4</v>
      </c>
      <c r="L331" s="202">
        <f aca="true" t="shared" si="25" ref="L331:L380">K331*88%</f>
        <v>23.232</v>
      </c>
    </row>
    <row r="332" spans="1:12" ht="12.75">
      <c r="A332" s="3"/>
      <c r="B332" s="13"/>
      <c r="C332" s="13"/>
      <c r="D332" s="3"/>
      <c r="E332" s="13"/>
      <c r="F332" s="145"/>
      <c r="G332" s="13"/>
      <c r="H332" s="3"/>
      <c r="I332" s="3"/>
      <c r="J332" s="68">
        <f t="shared" si="22"/>
        <v>0</v>
      </c>
      <c r="L332" s="194"/>
    </row>
    <row r="333" spans="1:12" ht="12.75">
      <c r="A333" s="2" t="s">
        <v>355</v>
      </c>
      <c r="C333">
        <v>9</v>
      </c>
      <c r="D333" s="2">
        <v>476</v>
      </c>
      <c r="E333" s="176">
        <v>4.6</v>
      </c>
      <c r="F333" s="162">
        <f>D333*E333*12</f>
        <v>26275.199999999997</v>
      </c>
      <c r="G333">
        <v>98</v>
      </c>
      <c r="H333" s="155">
        <v>24199</v>
      </c>
      <c r="I333" s="2">
        <v>24700</v>
      </c>
      <c r="J333" s="66">
        <f t="shared" si="22"/>
        <v>48899</v>
      </c>
      <c r="K333" s="13">
        <v>48.9</v>
      </c>
      <c r="L333" s="203">
        <f t="shared" si="25"/>
        <v>43.032</v>
      </c>
    </row>
    <row r="334" spans="1:12" ht="12.75">
      <c r="A334" s="3"/>
      <c r="B334" s="13"/>
      <c r="C334" s="13"/>
      <c r="D334" s="3"/>
      <c r="E334" s="13"/>
      <c r="F334" s="3"/>
      <c r="G334" s="13"/>
      <c r="H334" s="3"/>
      <c r="I334" s="7"/>
      <c r="J334" s="68">
        <f t="shared" si="22"/>
        <v>0</v>
      </c>
      <c r="L334" s="194"/>
    </row>
    <row r="335" spans="1:12" ht="12.75">
      <c r="A335" s="2" t="s">
        <v>11</v>
      </c>
      <c r="C335">
        <v>2</v>
      </c>
      <c r="D335" s="2">
        <v>1108.3</v>
      </c>
      <c r="E335" s="176">
        <v>1.57</v>
      </c>
      <c r="F335" s="145">
        <f>D335*E335*12</f>
        <v>20880.372</v>
      </c>
      <c r="G335">
        <v>91</v>
      </c>
      <c r="H335" s="155">
        <v>18901</v>
      </c>
      <c r="I335" s="26">
        <v>-8800</v>
      </c>
      <c r="J335" s="193">
        <f t="shared" si="22"/>
        <v>10101</v>
      </c>
      <c r="K335" s="204">
        <v>10.1</v>
      </c>
      <c r="L335" s="205">
        <f t="shared" si="25"/>
        <v>8.888</v>
      </c>
    </row>
    <row r="336" spans="1:12" ht="12.75">
      <c r="A336" s="3"/>
      <c r="B336" s="13"/>
      <c r="C336" s="13"/>
      <c r="D336" s="3"/>
      <c r="E336" s="13"/>
      <c r="F336" s="162"/>
      <c r="G336" s="13"/>
      <c r="H336" s="3"/>
      <c r="I336" s="6"/>
      <c r="J336" s="68">
        <f aca="true" t="shared" si="26" ref="J336:J381">SUM(H336:I336)</f>
        <v>0</v>
      </c>
      <c r="L336" s="194"/>
    </row>
    <row r="337" spans="1:12" ht="12.75">
      <c r="A337" s="2" t="s">
        <v>356</v>
      </c>
      <c r="C337">
        <v>1</v>
      </c>
      <c r="D337" s="2">
        <v>245.1</v>
      </c>
      <c r="E337" s="172">
        <v>3</v>
      </c>
      <c r="F337" s="145">
        <f aca="true" t="shared" si="27" ref="F337:F352">D337*E337*12</f>
        <v>8823.599999999999</v>
      </c>
      <c r="G337">
        <v>78</v>
      </c>
      <c r="H337" s="155">
        <v>4825</v>
      </c>
      <c r="I337" s="2"/>
      <c r="J337" s="68">
        <f t="shared" si="26"/>
        <v>4825</v>
      </c>
      <c r="L337" s="194"/>
    </row>
    <row r="338" spans="1:12" ht="12.75">
      <c r="A338" s="3" t="s">
        <v>356</v>
      </c>
      <c r="B338" s="13"/>
      <c r="C338" s="13">
        <v>2</v>
      </c>
      <c r="D338" s="3">
        <v>244</v>
      </c>
      <c r="E338" s="174">
        <v>3</v>
      </c>
      <c r="F338" s="145">
        <f t="shared" si="27"/>
        <v>8784</v>
      </c>
      <c r="G338" s="13">
        <v>78</v>
      </c>
      <c r="H338" s="157">
        <v>6293</v>
      </c>
      <c r="I338" s="3"/>
      <c r="J338" s="68">
        <f t="shared" si="26"/>
        <v>6293</v>
      </c>
      <c r="L338" s="194"/>
    </row>
    <row r="339" spans="1:12" ht="12.75">
      <c r="A339" s="2" t="s">
        <v>356</v>
      </c>
      <c r="C339">
        <v>3</v>
      </c>
      <c r="D339" s="2">
        <v>245.1</v>
      </c>
      <c r="E339" s="172">
        <v>3</v>
      </c>
      <c r="F339" s="162">
        <f t="shared" si="27"/>
        <v>8823.599999999999</v>
      </c>
      <c r="G339">
        <v>78</v>
      </c>
      <c r="H339" s="155">
        <v>6931</v>
      </c>
      <c r="I339" s="2"/>
      <c r="J339" s="68">
        <f t="shared" si="26"/>
        <v>6931</v>
      </c>
      <c r="L339" s="197"/>
    </row>
    <row r="340" spans="1:12" ht="12.75">
      <c r="A340" s="3" t="s">
        <v>356</v>
      </c>
      <c r="B340" s="13"/>
      <c r="C340" s="13">
        <v>4</v>
      </c>
      <c r="D340" s="3">
        <v>246.7</v>
      </c>
      <c r="E340" s="175">
        <v>3</v>
      </c>
      <c r="F340" s="145">
        <f t="shared" si="27"/>
        <v>8881.199999999999</v>
      </c>
      <c r="G340" s="13">
        <v>78</v>
      </c>
      <c r="H340" s="157">
        <v>6626</v>
      </c>
      <c r="I340" s="3"/>
      <c r="J340" s="68">
        <f t="shared" si="26"/>
        <v>6626</v>
      </c>
      <c r="L340" s="198"/>
    </row>
    <row r="341" spans="1:12" ht="12.75">
      <c r="A341" s="2" t="s">
        <v>356</v>
      </c>
      <c r="C341">
        <v>5</v>
      </c>
      <c r="D341" s="2">
        <v>248.2</v>
      </c>
      <c r="E341" s="172">
        <v>3</v>
      </c>
      <c r="F341" s="162">
        <f t="shared" si="27"/>
        <v>8935.199999999999</v>
      </c>
      <c r="G341">
        <v>78</v>
      </c>
      <c r="H341" s="155">
        <v>7758</v>
      </c>
      <c r="I341" s="2"/>
      <c r="J341" s="68">
        <f t="shared" si="26"/>
        <v>7758</v>
      </c>
      <c r="L341" s="198"/>
    </row>
    <row r="342" spans="1:12" ht="12.75">
      <c r="A342" s="3" t="s">
        <v>356</v>
      </c>
      <c r="B342" s="13"/>
      <c r="C342" s="13">
        <v>6</v>
      </c>
      <c r="D342" s="3">
        <v>300.6</v>
      </c>
      <c r="E342" s="174">
        <v>3</v>
      </c>
      <c r="F342" s="145">
        <f t="shared" si="27"/>
        <v>10821.6</v>
      </c>
      <c r="G342" s="13">
        <v>78</v>
      </c>
      <c r="H342" s="157">
        <v>7462</v>
      </c>
      <c r="I342" s="3"/>
      <c r="J342" s="68">
        <f t="shared" si="26"/>
        <v>7462</v>
      </c>
      <c r="L342" s="198"/>
    </row>
    <row r="343" spans="1:12" ht="12.75">
      <c r="A343" s="2" t="s">
        <v>356</v>
      </c>
      <c r="C343">
        <v>7</v>
      </c>
      <c r="D343" s="2">
        <v>303.4</v>
      </c>
      <c r="E343" s="172">
        <v>3</v>
      </c>
      <c r="F343" s="145">
        <f t="shared" si="27"/>
        <v>10922.4</v>
      </c>
      <c r="G343">
        <v>78</v>
      </c>
      <c r="H343" s="155">
        <v>7325</v>
      </c>
      <c r="I343" s="2"/>
      <c r="J343" s="68">
        <f t="shared" si="26"/>
        <v>7325</v>
      </c>
      <c r="L343" s="198"/>
    </row>
    <row r="344" spans="1:12" ht="12.75">
      <c r="A344" s="3" t="s">
        <v>356</v>
      </c>
      <c r="B344" s="13"/>
      <c r="C344" s="13">
        <v>8</v>
      </c>
      <c r="D344" s="3">
        <v>305.2</v>
      </c>
      <c r="E344" s="174">
        <v>3</v>
      </c>
      <c r="F344" s="145">
        <f t="shared" si="27"/>
        <v>10987.199999999999</v>
      </c>
      <c r="G344" s="13">
        <v>78</v>
      </c>
      <c r="H344" s="157">
        <v>5238</v>
      </c>
      <c r="I344" s="3"/>
      <c r="J344" s="68">
        <f t="shared" si="26"/>
        <v>5238</v>
      </c>
      <c r="L344" s="198"/>
    </row>
    <row r="345" spans="1:12" ht="12.75">
      <c r="A345" s="2" t="s">
        <v>357</v>
      </c>
      <c r="C345">
        <v>1</v>
      </c>
      <c r="D345" s="2">
        <v>251.9</v>
      </c>
      <c r="E345" s="176">
        <v>2.17</v>
      </c>
      <c r="F345" s="145">
        <f t="shared" si="27"/>
        <v>6559.476000000001</v>
      </c>
      <c r="G345">
        <v>78</v>
      </c>
      <c r="H345" s="155">
        <v>4154</v>
      </c>
      <c r="I345" s="2"/>
      <c r="J345" s="68">
        <f t="shared" si="26"/>
        <v>4154</v>
      </c>
      <c r="L345" s="198"/>
    </row>
    <row r="346" spans="1:12" ht="12.75">
      <c r="A346" s="3" t="s">
        <v>357</v>
      </c>
      <c r="B346" s="13"/>
      <c r="C346" s="13">
        <v>2</v>
      </c>
      <c r="D346" s="3">
        <v>478</v>
      </c>
      <c r="E346" s="173">
        <v>2.8</v>
      </c>
      <c r="F346" s="145">
        <f t="shared" si="27"/>
        <v>16060.8</v>
      </c>
      <c r="G346" s="13">
        <v>78</v>
      </c>
      <c r="H346" s="157">
        <v>9797</v>
      </c>
      <c r="I346" s="3"/>
      <c r="J346" s="68">
        <f t="shared" si="26"/>
        <v>9797</v>
      </c>
      <c r="L346" s="198"/>
    </row>
    <row r="347" spans="1:12" ht="12.75">
      <c r="A347" s="2" t="s">
        <v>357</v>
      </c>
      <c r="C347">
        <v>3</v>
      </c>
      <c r="D347" s="2">
        <v>246.7</v>
      </c>
      <c r="E347" s="172">
        <v>3</v>
      </c>
      <c r="F347" s="145">
        <f t="shared" si="27"/>
        <v>8881.199999999999</v>
      </c>
      <c r="G347">
        <v>78</v>
      </c>
      <c r="H347" s="155">
        <v>4810</v>
      </c>
      <c r="I347" s="2"/>
      <c r="J347" s="68">
        <f t="shared" si="26"/>
        <v>4810</v>
      </c>
      <c r="L347" s="198"/>
    </row>
    <row r="348" spans="1:12" ht="12.75">
      <c r="A348" s="3" t="s">
        <v>357</v>
      </c>
      <c r="B348" s="13"/>
      <c r="C348" s="13">
        <v>4</v>
      </c>
      <c r="D348" s="3">
        <v>474</v>
      </c>
      <c r="E348" s="174">
        <v>3</v>
      </c>
      <c r="F348" s="145">
        <f t="shared" si="27"/>
        <v>17064</v>
      </c>
      <c r="G348" s="13">
        <v>78</v>
      </c>
      <c r="H348" s="157">
        <v>12522</v>
      </c>
      <c r="I348" s="3"/>
      <c r="J348" s="68">
        <f t="shared" si="26"/>
        <v>12522</v>
      </c>
      <c r="L348" s="198"/>
    </row>
    <row r="349" spans="1:12" ht="12.75">
      <c r="A349" s="2" t="s">
        <v>357</v>
      </c>
      <c r="C349">
        <v>5</v>
      </c>
      <c r="D349" s="2">
        <v>242.4</v>
      </c>
      <c r="E349" s="172">
        <v>3</v>
      </c>
      <c r="F349" s="145">
        <f t="shared" si="27"/>
        <v>8726.400000000001</v>
      </c>
      <c r="G349">
        <v>78</v>
      </c>
      <c r="H349" s="155">
        <v>4598</v>
      </c>
      <c r="I349" s="2"/>
      <c r="J349" s="68">
        <f t="shared" si="26"/>
        <v>4598</v>
      </c>
      <c r="L349" s="198"/>
    </row>
    <row r="350" spans="1:12" ht="12.75">
      <c r="A350" s="3" t="s">
        <v>357</v>
      </c>
      <c r="B350" s="13"/>
      <c r="C350" s="13">
        <v>6</v>
      </c>
      <c r="D350" s="3">
        <v>244.8</v>
      </c>
      <c r="E350" s="173">
        <v>2.17</v>
      </c>
      <c r="F350" s="145">
        <f t="shared" si="27"/>
        <v>6374.592000000001</v>
      </c>
      <c r="G350" s="13">
        <v>78</v>
      </c>
      <c r="H350" s="157">
        <v>5553</v>
      </c>
      <c r="I350" s="3"/>
      <c r="J350" s="68">
        <f t="shared" si="26"/>
        <v>5553</v>
      </c>
      <c r="L350" s="198"/>
    </row>
    <row r="351" spans="1:12" ht="12.75">
      <c r="A351" s="2" t="s">
        <v>357</v>
      </c>
      <c r="C351" t="s">
        <v>349</v>
      </c>
      <c r="D351" s="2">
        <v>484.4</v>
      </c>
      <c r="E351" s="172">
        <v>3</v>
      </c>
      <c r="F351" s="145">
        <f t="shared" si="27"/>
        <v>17438.399999999998</v>
      </c>
      <c r="G351">
        <v>78</v>
      </c>
      <c r="H351" s="155">
        <v>13023</v>
      </c>
      <c r="I351" s="2"/>
      <c r="J351" s="68">
        <f t="shared" si="26"/>
        <v>13023</v>
      </c>
      <c r="L351" s="198"/>
    </row>
    <row r="352" spans="1:12" ht="12.75">
      <c r="A352" s="3" t="s">
        <v>357</v>
      </c>
      <c r="B352" s="13"/>
      <c r="C352" s="13">
        <v>7</v>
      </c>
      <c r="D352" s="3">
        <v>240.6</v>
      </c>
      <c r="E352" s="173">
        <v>2.17</v>
      </c>
      <c r="F352" s="162">
        <f t="shared" si="27"/>
        <v>6265.224</v>
      </c>
      <c r="G352" s="13">
        <v>78</v>
      </c>
      <c r="H352" s="157">
        <v>1936</v>
      </c>
      <c r="I352" s="3"/>
      <c r="J352" s="68">
        <f t="shared" si="26"/>
        <v>1936</v>
      </c>
      <c r="L352" s="199"/>
    </row>
    <row r="353" spans="1:12" ht="12.75">
      <c r="A353" s="119" t="s">
        <v>358</v>
      </c>
      <c r="B353" s="149"/>
      <c r="C353" s="149"/>
      <c r="D353" s="119"/>
      <c r="E353" s="149"/>
      <c r="F353" s="119"/>
      <c r="G353" s="149">
        <v>78</v>
      </c>
      <c r="H353" s="156">
        <v>108852</v>
      </c>
      <c r="I353" s="119">
        <v>46600</v>
      </c>
      <c r="J353" s="193">
        <f t="shared" si="26"/>
        <v>155452</v>
      </c>
      <c r="K353" s="69">
        <v>155.5</v>
      </c>
      <c r="L353" s="202">
        <f t="shared" si="25"/>
        <v>136.84</v>
      </c>
    </row>
    <row r="354" spans="1:12" ht="12.75">
      <c r="A354" s="3"/>
      <c r="B354" s="13"/>
      <c r="C354" s="3"/>
      <c r="D354" s="3"/>
      <c r="E354" s="3"/>
      <c r="F354" s="3"/>
      <c r="G354" s="13"/>
      <c r="H354" s="3"/>
      <c r="I354" s="10"/>
      <c r="J354" s="68">
        <f t="shared" si="26"/>
        <v>0</v>
      </c>
      <c r="L354" s="194"/>
    </row>
    <row r="355" spans="1:12" ht="12.75">
      <c r="A355" s="3" t="s">
        <v>4</v>
      </c>
      <c r="B355" s="13"/>
      <c r="C355" s="13">
        <v>25</v>
      </c>
      <c r="D355" s="3">
        <v>453.5</v>
      </c>
      <c r="E355" s="173">
        <v>1.77</v>
      </c>
      <c r="F355" s="3">
        <v>9596</v>
      </c>
      <c r="G355" s="13">
        <v>69</v>
      </c>
      <c r="H355" s="157">
        <v>4894</v>
      </c>
      <c r="I355" s="3">
        <v>2000</v>
      </c>
      <c r="J355" s="66">
        <f t="shared" si="26"/>
        <v>6894</v>
      </c>
      <c r="K355" s="12">
        <v>6.9</v>
      </c>
      <c r="L355" s="197">
        <f t="shared" si="25"/>
        <v>6.072</v>
      </c>
    </row>
    <row r="356" spans="1:12" ht="12.75">
      <c r="A356" s="3" t="s">
        <v>4</v>
      </c>
      <c r="B356" s="13"/>
      <c r="C356" s="13">
        <v>24</v>
      </c>
      <c r="D356" s="3">
        <v>3916.6</v>
      </c>
      <c r="E356" s="173">
        <v>3.1</v>
      </c>
      <c r="F356" s="3">
        <v>88252</v>
      </c>
      <c r="G356" s="13">
        <v>90</v>
      </c>
      <c r="H356" s="157">
        <v>76779</v>
      </c>
      <c r="I356" s="3">
        <v>21000</v>
      </c>
      <c r="J356" s="68">
        <f t="shared" si="26"/>
        <v>97779</v>
      </c>
      <c r="K356" s="29">
        <v>97.8</v>
      </c>
      <c r="L356" s="200">
        <f t="shared" si="25"/>
        <v>86.064</v>
      </c>
    </row>
    <row r="357" spans="1:12" ht="12.75">
      <c r="A357" s="3" t="s">
        <v>4</v>
      </c>
      <c r="B357" s="13"/>
      <c r="C357" s="13">
        <v>26</v>
      </c>
      <c r="D357" s="3">
        <v>480.8</v>
      </c>
      <c r="E357" s="173">
        <v>4.6</v>
      </c>
      <c r="F357" s="145">
        <f>D357*E357*12</f>
        <v>26540.159999999996</v>
      </c>
      <c r="G357" s="13">
        <v>87</v>
      </c>
      <c r="H357" s="157">
        <v>22864</v>
      </c>
      <c r="I357" s="3">
        <v>17900</v>
      </c>
      <c r="J357" s="66">
        <f t="shared" si="26"/>
        <v>40764</v>
      </c>
      <c r="K357" s="12">
        <v>40.8</v>
      </c>
      <c r="L357" s="199">
        <f t="shared" si="25"/>
        <v>35.903999999999996</v>
      </c>
    </row>
    <row r="358" spans="1:12" ht="12.75">
      <c r="A358" s="2"/>
      <c r="D358" s="2"/>
      <c r="F358" s="2"/>
      <c r="H358" s="2"/>
      <c r="I358" s="2"/>
      <c r="J358" s="68">
        <f t="shared" si="26"/>
        <v>0</v>
      </c>
      <c r="K358" s="158"/>
      <c r="L358" s="197"/>
    </row>
    <row r="359" spans="1:12" ht="12.75">
      <c r="A359" s="3" t="s">
        <v>363</v>
      </c>
      <c r="B359" s="13"/>
      <c r="C359" s="13">
        <v>54</v>
      </c>
      <c r="D359" s="3">
        <v>332.4</v>
      </c>
      <c r="E359" s="174">
        <v>3</v>
      </c>
      <c r="F359" s="3">
        <v>11848</v>
      </c>
      <c r="G359" s="13">
        <v>91</v>
      </c>
      <c r="H359" s="157">
        <v>10781</v>
      </c>
      <c r="I359" s="3">
        <v>-9900</v>
      </c>
      <c r="J359" s="66">
        <f t="shared" si="26"/>
        <v>881</v>
      </c>
      <c r="K359" s="29">
        <v>0.8</v>
      </c>
      <c r="L359" s="200">
        <f t="shared" si="25"/>
        <v>0.7040000000000001</v>
      </c>
    </row>
    <row r="360" spans="1:12" ht="12.75">
      <c r="A360" s="3"/>
      <c r="B360" s="13"/>
      <c r="C360" s="13"/>
      <c r="D360" s="3"/>
      <c r="E360" s="13"/>
      <c r="F360" s="3"/>
      <c r="G360" s="13"/>
      <c r="H360" s="157"/>
      <c r="I360" s="3"/>
      <c r="J360" s="68">
        <f t="shared" si="26"/>
        <v>0</v>
      </c>
      <c r="K360" s="217"/>
      <c r="L360" s="198"/>
    </row>
    <row r="361" spans="1:12" ht="12.75">
      <c r="A361" s="3" t="s">
        <v>7</v>
      </c>
      <c r="B361" s="13"/>
      <c r="C361" s="9">
        <v>1</v>
      </c>
      <c r="D361" s="3">
        <v>3164.6</v>
      </c>
      <c r="E361" s="173">
        <v>1.57</v>
      </c>
      <c r="F361" s="3">
        <v>59646</v>
      </c>
      <c r="G361" s="13">
        <v>98</v>
      </c>
      <c r="H361" s="157">
        <v>57856</v>
      </c>
      <c r="I361" s="3">
        <v>7000</v>
      </c>
      <c r="J361" s="68">
        <f t="shared" si="26"/>
        <v>64856</v>
      </c>
      <c r="K361" s="71">
        <v>64.9</v>
      </c>
      <c r="L361" s="197">
        <f t="shared" si="25"/>
        <v>57.112</v>
      </c>
    </row>
    <row r="362" spans="1:12" ht="12.75">
      <c r="A362" s="7" t="s">
        <v>7</v>
      </c>
      <c r="C362" s="2">
        <v>2</v>
      </c>
      <c r="D362" s="14">
        <v>3112</v>
      </c>
      <c r="E362" s="178">
        <v>1.32</v>
      </c>
      <c r="F362" s="162">
        <f>D362*E362*12</f>
        <v>49294.08</v>
      </c>
      <c r="G362" s="1">
        <v>94</v>
      </c>
      <c r="H362" s="168">
        <v>52443</v>
      </c>
      <c r="I362" s="2">
        <v>-67900</v>
      </c>
      <c r="J362" s="66">
        <f t="shared" si="26"/>
        <v>-15457</v>
      </c>
      <c r="K362" s="29">
        <v>0</v>
      </c>
      <c r="L362" s="145">
        <f t="shared" si="25"/>
        <v>0</v>
      </c>
    </row>
    <row r="363" spans="1:12" ht="12.75">
      <c r="A363" s="3" t="s">
        <v>7</v>
      </c>
      <c r="B363" s="13"/>
      <c r="C363" s="3">
        <v>3</v>
      </c>
      <c r="D363" s="13">
        <v>3130.9</v>
      </c>
      <c r="E363" s="177">
        <v>1.47</v>
      </c>
      <c r="F363" s="13">
        <v>54834</v>
      </c>
      <c r="G363" s="3">
        <v>89</v>
      </c>
      <c r="H363" s="151">
        <v>47157</v>
      </c>
      <c r="I363" s="3">
        <v>-3700</v>
      </c>
      <c r="J363" s="68">
        <f t="shared" si="26"/>
        <v>43457</v>
      </c>
      <c r="K363" s="71">
        <v>43.4</v>
      </c>
      <c r="L363" s="198">
        <f t="shared" si="25"/>
        <v>38.192</v>
      </c>
    </row>
    <row r="364" spans="1:12" ht="12.75">
      <c r="A364" s="2" t="s">
        <v>7</v>
      </c>
      <c r="C364" s="2">
        <v>5</v>
      </c>
      <c r="D364">
        <v>6254</v>
      </c>
      <c r="E364" s="171">
        <v>2.16</v>
      </c>
      <c r="F364">
        <v>140340</v>
      </c>
      <c r="G364" s="2">
        <v>95</v>
      </c>
      <c r="H364" s="147">
        <v>133323</v>
      </c>
      <c r="I364" s="2">
        <v>-153100</v>
      </c>
      <c r="J364" s="66">
        <f t="shared" si="26"/>
        <v>-19777</v>
      </c>
      <c r="K364" s="29">
        <v>0</v>
      </c>
      <c r="L364" s="145">
        <f t="shared" si="25"/>
        <v>0</v>
      </c>
    </row>
    <row r="365" spans="1:12" ht="12.75">
      <c r="A365" s="3" t="s">
        <v>7</v>
      </c>
      <c r="B365" s="13"/>
      <c r="C365" s="3">
        <v>7</v>
      </c>
      <c r="D365" s="13">
        <v>3893.1</v>
      </c>
      <c r="E365" s="175">
        <v>3.1</v>
      </c>
      <c r="F365" s="13">
        <v>120898</v>
      </c>
      <c r="G365" s="3">
        <v>81</v>
      </c>
      <c r="H365" s="151">
        <v>89465</v>
      </c>
      <c r="I365" s="3">
        <v>-73500</v>
      </c>
      <c r="J365" s="66">
        <f t="shared" si="26"/>
        <v>15965</v>
      </c>
      <c r="K365" s="29">
        <v>16</v>
      </c>
      <c r="L365" s="200">
        <f t="shared" si="25"/>
        <v>14.08</v>
      </c>
    </row>
    <row r="366" spans="1:12" ht="12.75">
      <c r="A366" s="2"/>
      <c r="C366" s="2"/>
      <c r="E366" s="2"/>
      <c r="G366" s="2"/>
      <c r="I366" s="2"/>
      <c r="J366" s="68">
        <f t="shared" si="26"/>
        <v>0</v>
      </c>
      <c r="L366" s="198"/>
    </row>
    <row r="367" spans="1:12" ht="12.75">
      <c r="A367" s="3" t="s">
        <v>9</v>
      </c>
      <c r="B367" s="13"/>
      <c r="C367" s="3">
        <v>12</v>
      </c>
      <c r="D367" s="13">
        <v>3633.9</v>
      </c>
      <c r="E367" s="177">
        <v>2.07</v>
      </c>
      <c r="F367" s="13">
        <v>91051</v>
      </c>
      <c r="G367" s="3">
        <v>97</v>
      </c>
      <c r="H367" s="151">
        <v>85588</v>
      </c>
      <c r="I367" s="3">
        <v>30900</v>
      </c>
      <c r="J367" s="66">
        <f t="shared" si="26"/>
        <v>116488</v>
      </c>
      <c r="K367" s="29">
        <v>116.5</v>
      </c>
      <c r="L367" s="200">
        <f t="shared" si="25"/>
        <v>102.52</v>
      </c>
    </row>
    <row r="368" spans="1:12" ht="12.75">
      <c r="A368" s="2" t="s">
        <v>9</v>
      </c>
      <c r="C368" s="2">
        <v>16</v>
      </c>
      <c r="D368">
        <v>4145.56</v>
      </c>
      <c r="E368" s="171">
        <v>1.87</v>
      </c>
      <c r="F368">
        <v>93734</v>
      </c>
      <c r="G368" s="2">
        <v>95</v>
      </c>
      <c r="H368" s="147">
        <v>88110</v>
      </c>
      <c r="I368" s="2">
        <v>40800</v>
      </c>
      <c r="J368" s="68">
        <f t="shared" si="26"/>
        <v>128910</v>
      </c>
      <c r="K368" s="71">
        <v>128.9</v>
      </c>
      <c r="L368" s="198">
        <f t="shared" si="25"/>
        <v>113.432</v>
      </c>
    </row>
    <row r="369" spans="1:12" ht="12.75">
      <c r="A369" s="3" t="s">
        <v>10</v>
      </c>
      <c r="B369" s="13"/>
      <c r="C369" s="3">
        <v>20</v>
      </c>
      <c r="D369" s="13">
        <v>2615.9</v>
      </c>
      <c r="E369" s="177">
        <v>1.87</v>
      </c>
      <c r="F369" s="13">
        <v>58874</v>
      </c>
      <c r="G369" s="3">
        <v>95</v>
      </c>
      <c r="H369" s="151">
        <v>55341</v>
      </c>
      <c r="I369" s="3">
        <v>-31100</v>
      </c>
      <c r="J369" s="66">
        <f t="shared" si="26"/>
        <v>24241</v>
      </c>
      <c r="K369" s="29">
        <v>24.2</v>
      </c>
      <c r="L369" s="200">
        <f t="shared" si="25"/>
        <v>21.296</v>
      </c>
    </row>
    <row r="370" spans="1:12" ht="12.75">
      <c r="A370" s="2" t="s">
        <v>10</v>
      </c>
      <c r="C370" s="2">
        <v>22</v>
      </c>
      <c r="D370">
        <v>2598</v>
      </c>
      <c r="E370" s="171">
        <v>2.59</v>
      </c>
      <c r="F370">
        <v>81523</v>
      </c>
      <c r="G370" s="2">
        <v>95</v>
      </c>
      <c r="H370" s="147">
        <v>73371</v>
      </c>
      <c r="I370" s="2">
        <v>105500</v>
      </c>
      <c r="J370" s="68">
        <f t="shared" si="26"/>
        <v>178871</v>
      </c>
      <c r="K370" s="71">
        <v>178.8</v>
      </c>
      <c r="L370" s="198">
        <f t="shared" si="25"/>
        <v>157.34400000000002</v>
      </c>
    </row>
    <row r="371" spans="1:12" ht="12.75">
      <c r="A371" s="3" t="s">
        <v>364</v>
      </c>
      <c r="B371" s="13"/>
      <c r="C371" s="3">
        <v>24</v>
      </c>
      <c r="D371" s="13">
        <v>1817.4</v>
      </c>
      <c r="E371" s="177">
        <v>2.49</v>
      </c>
      <c r="F371" s="13">
        <v>55643</v>
      </c>
      <c r="G371" s="3">
        <v>95</v>
      </c>
      <c r="H371" s="151">
        <v>50078</v>
      </c>
      <c r="I371" s="3">
        <v>56000</v>
      </c>
      <c r="J371" s="66">
        <f t="shared" si="26"/>
        <v>106078</v>
      </c>
      <c r="K371" s="29">
        <v>106.1</v>
      </c>
      <c r="L371" s="200">
        <f t="shared" si="25"/>
        <v>93.368</v>
      </c>
    </row>
    <row r="372" spans="1:12" ht="12.75">
      <c r="A372" s="2"/>
      <c r="C372" s="2"/>
      <c r="E372" s="2"/>
      <c r="G372" s="2"/>
      <c r="I372" s="2"/>
      <c r="J372" s="68">
        <f t="shared" si="26"/>
        <v>0</v>
      </c>
      <c r="L372" s="197"/>
    </row>
    <row r="373" spans="1:12" ht="12.75">
      <c r="A373" s="3" t="s">
        <v>12</v>
      </c>
      <c r="B373" s="13"/>
      <c r="C373" s="3">
        <v>4</v>
      </c>
      <c r="D373" s="13">
        <v>1829.9</v>
      </c>
      <c r="E373" s="177">
        <v>1.67</v>
      </c>
      <c r="F373" s="13">
        <v>36878</v>
      </c>
      <c r="G373" s="3">
        <v>84</v>
      </c>
      <c r="H373" s="151">
        <v>32452</v>
      </c>
      <c r="I373" s="3">
        <v>-72600</v>
      </c>
      <c r="J373" s="66">
        <f t="shared" si="26"/>
        <v>-40148</v>
      </c>
      <c r="K373" s="29">
        <v>0</v>
      </c>
      <c r="L373" s="145">
        <f t="shared" si="25"/>
        <v>0</v>
      </c>
    </row>
    <row r="374" spans="1:12" ht="12.75">
      <c r="A374" s="2" t="s">
        <v>12</v>
      </c>
      <c r="C374" s="2">
        <v>5</v>
      </c>
      <c r="D374">
        <v>1814.3</v>
      </c>
      <c r="E374" s="171">
        <v>2.02</v>
      </c>
      <c r="F374">
        <v>44122</v>
      </c>
      <c r="G374" s="2">
        <v>99</v>
      </c>
      <c r="H374" s="147">
        <v>43239</v>
      </c>
      <c r="I374" s="2">
        <v>-4500</v>
      </c>
      <c r="J374" s="68">
        <f t="shared" si="26"/>
        <v>38739</v>
      </c>
      <c r="K374" s="71">
        <v>38.7</v>
      </c>
      <c r="L374" s="198">
        <f t="shared" si="25"/>
        <v>34.056000000000004</v>
      </c>
    </row>
    <row r="375" spans="1:12" ht="12.75">
      <c r="A375" s="3" t="s">
        <v>12</v>
      </c>
      <c r="B375" s="13"/>
      <c r="C375" s="11" t="s">
        <v>365</v>
      </c>
      <c r="D375" s="13">
        <v>1019.9</v>
      </c>
      <c r="E375" s="177">
        <v>1.77</v>
      </c>
      <c r="F375" s="13">
        <v>21779</v>
      </c>
      <c r="G375" s="3">
        <v>90</v>
      </c>
      <c r="H375" s="151">
        <v>18948</v>
      </c>
      <c r="I375" s="3">
        <v>-40600</v>
      </c>
      <c r="J375" s="66">
        <f t="shared" si="26"/>
        <v>-21652</v>
      </c>
      <c r="K375" s="29">
        <v>0</v>
      </c>
      <c r="L375" s="145">
        <f t="shared" si="25"/>
        <v>0</v>
      </c>
    </row>
    <row r="376" spans="1:12" ht="12.75">
      <c r="A376" s="2" t="s">
        <v>12</v>
      </c>
      <c r="C376" s="2">
        <v>10</v>
      </c>
      <c r="D376">
        <v>1828</v>
      </c>
      <c r="E376" s="171">
        <v>1.47</v>
      </c>
      <c r="F376">
        <v>32563</v>
      </c>
      <c r="G376" s="2">
        <v>83</v>
      </c>
      <c r="H376" s="147">
        <v>29307</v>
      </c>
      <c r="I376" s="2">
        <v>-46400</v>
      </c>
      <c r="J376" s="68">
        <f t="shared" si="26"/>
        <v>-17093</v>
      </c>
      <c r="K376" s="71">
        <v>0</v>
      </c>
      <c r="L376" s="162">
        <f t="shared" si="25"/>
        <v>0</v>
      </c>
    </row>
    <row r="377" spans="1:12" ht="12.75">
      <c r="A377" s="3" t="s">
        <v>366</v>
      </c>
      <c r="B377" s="13"/>
      <c r="C377" s="3">
        <v>11</v>
      </c>
      <c r="D377" s="13">
        <v>1809.2</v>
      </c>
      <c r="E377" s="177">
        <v>1.37</v>
      </c>
      <c r="F377" s="13">
        <v>29788</v>
      </c>
      <c r="G377" s="3">
        <v>82</v>
      </c>
      <c r="H377" s="151">
        <v>26511</v>
      </c>
      <c r="I377" s="3">
        <v>-63200</v>
      </c>
      <c r="J377" s="66">
        <f t="shared" si="26"/>
        <v>-36689</v>
      </c>
      <c r="K377" s="29">
        <v>0</v>
      </c>
      <c r="L377" s="145">
        <f t="shared" si="25"/>
        <v>0</v>
      </c>
    </row>
    <row r="378" spans="1:12" ht="12.75">
      <c r="A378" s="2" t="s">
        <v>12</v>
      </c>
      <c r="C378" s="2">
        <v>12</v>
      </c>
      <c r="D378">
        <v>1821.8</v>
      </c>
      <c r="E378" s="171">
        <v>2.02</v>
      </c>
      <c r="F378">
        <v>44354</v>
      </c>
      <c r="G378" s="2">
        <v>95</v>
      </c>
      <c r="H378" s="147">
        <v>41250</v>
      </c>
      <c r="I378" s="2">
        <v>-1200</v>
      </c>
      <c r="J378" s="68">
        <f t="shared" si="26"/>
        <v>40050</v>
      </c>
      <c r="K378" s="71">
        <v>40.5</v>
      </c>
      <c r="L378" s="198">
        <f t="shared" si="25"/>
        <v>35.64</v>
      </c>
    </row>
    <row r="379" spans="1:12" ht="12.75">
      <c r="A379" s="3" t="s">
        <v>367</v>
      </c>
      <c r="B379" s="13"/>
      <c r="C379" s="3">
        <v>19</v>
      </c>
      <c r="D379" s="13">
        <v>2570.8</v>
      </c>
      <c r="E379" s="177">
        <v>1.77</v>
      </c>
      <c r="F379" s="13">
        <v>55549</v>
      </c>
      <c r="G379" s="3">
        <v>94</v>
      </c>
      <c r="H379" s="151">
        <v>52216</v>
      </c>
      <c r="I379" s="3">
        <v>-26700</v>
      </c>
      <c r="J379" s="68">
        <f t="shared" si="26"/>
        <v>25516</v>
      </c>
      <c r="K379" s="71">
        <v>25.5</v>
      </c>
      <c r="L379" s="198">
        <f t="shared" si="25"/>
        <v>22.44</v>
      </c>
    </row>
    <row r="380" spans="1:12" ht="12.75">
      <c r="A380" s="2" t="s">
        <v>367</v>
      </c>
      <c r="C380" s="2">
        <v>21</v>
      </c>
      <c r="D380">
        <v>4762.6</v>
      </c>
      <c r="E380" s="171">
        <v>2.69</v>
      </c>
      <c r="F380">
        <v>153911</v>
      </c>
      <c r="G380" s="2">
        <v>98</v>
      </c>
      <c r="H380" s="147">
        <v>144676</v>
      </c>
      <c r="I380" s="2">
        <v>-70200</v>
      </c>
      <c r="J380" s="68">
        <f t="shared" si="26"/>
        <v>74476</v>
      </c>
      <c r="K380" s="71">
        <v>74.4</v>
      </c>
      <c r="L380" s="198">
        <f t="shared" si="25"/>
        <v>65.47200000000001</v>
      </c>
    </row>
    <row r="381" spans="1:12" ht="12.75">
      <c r="A381" s="3" t="s">
        <v>12</v>
      </c>
      <c r="B381" s="13"/>
      <c r="C381" s="3">
        <v>17</v>
      </c>
      <c r="D381" s="13">
        <v>2579</v>
      </c>
      <c r="E381" s="177">
        <v>1.52</v>
      </c>
      <c r="F381" s="13">
        <v>58050</v>
      </c>
      <c r="G381" s="3">
        <v>92</v>
      </c>
      <c r="H381" s="151">
        <v>52826</v>
      </c>
      <c r="I381" s="3">
        <v>-68000</v>
      </c>
      <c r="J381" s="68">
        <f t="shared" si="26"/>
        <v>-15174</v>
      </c>
      <c r="K381" s="71">
        <v>0</v>
      </c>
      <c r="L381" s="198">
        <v>0</v>
      </c>
    </row>
    <row r="382" spans="1:12" ht="12.75">
      <c r="A382" s="170" t="s">
        <v>368</v>
      </c>
      <c r="B382" s="169"/>
      <c r="C382" s="170"/>
      <c r="D382" s="169"/>
      <c r="E382" s="170"/>
      <c r="F382" s="169"/>
      <c r="G382" s="170"/>
      <c r="H382" s="169"/>
      <c r="I382" s="170"/>
      <c r="J382" s="9"/>
      <c r="K382" s="13"/>
      <c r="L382" s="200">
        <f>SUM(L7:L381)</f>
        <v>5064.079999999997</v>
      </c>
    </row>
    <row r="383" ht="12.75">
      <c r="L383" s="194"/>
    </row>
    <row r="384" ht="12.75">
      <c r="L384" s="194"/>
    </row>
    <row r="385" ht="12.75">
      <c r="L385" s="194"/>
    </row>
    <row r="386" ht="12.75">
      <c r="L386" s="194"/>
    </row>
    <row r="387" ht="12.75">
      <c r="L387" s="194"/>
    </row>
    <row r="388" ht="12.75">
      <c r="L388" s="194"/>
    </row>
    <row r="389" ht="12.75">
      <c r="L389" s="194"/>
    </row>
    <row r="390" ht="12.75">
      <c r="L390" s="194"/>
    </row>
    <row r="391" ht="12.75">
      <c r="L391" s="194"/>
    </row>
    <row r="392" ht="12.75">
      <c r="L392" s="194"/>
    </row>
    <row r="393" ht="12.75">
      <c r="L393" s="194"/>
    </row>
    <row r="394" ht="12.75">
      <c r="L394" s="194"/>
    </row>
    <row r="395" ht="12.75">
      <c r="L395" s="194"/>
    </row>
    <row r="396" ht="12.75">
      <c r="L396" s="194"/>
    </row>
    <row r="397" ht="12.75">
      <c r="L397" s="194"/>
    </row>
  </sheetData>
  <mergeCells count="57">
    <mergeCell ref="A133:B133"/>
    <mergeCell ref="A75:B75"/>
    <mergeCell ref="A74:B74"/>
    <mergeCell ref="A76:B76"/>
    <mergeCell ref="A132:B132"/>
    <mergeCell ref="A103:B103"/>
    <mergeCell ref="A100:B100"/>
    <mergeCell ref="A101:B101"/>
    <mergeCell ref="A102:B102"/>
    <mergeCell ref="A121:B121"/>
    <mergeCell ref="A140:B140"/>
    <mergeCell ref="A138:B138"/>
    <mergeCell ref="A142:B142"/>
    <mergeCell ref="A134:B134"/>
    <mergeCell ref="A135:B135"/>
    <mergeCell ref="A65:B65"/>
    <mergeCell ref="A67:B67"/>
    <mergeCell ref="A46:B46"/>
    <mergeCell ref="A49:B49"/>
    <mergeCell ref="A47:B47"/>
    <mergeCell ref="A50:B50"/>
    <mergeCell ref="A48:B48"/>
    <mergeCell ref="A62:B62"/>
    <mergeCell ref="F4:H4"/>
    <mergeCell ref="A39:B39"/>
    <mergeCell ref="A40:B40"/>
    <mergeCell ref="A33:B33"/>
    <mergeCell ref="A38:B38"/>
    <mergeCell ref="A37:B37"/>
    <mergeCell ref="A35:B35"/>
    <mergeCell ref="A28:B28"/>
    <mergeCell ref="A32:B32"/>
    <mergeCell ref="A30:B30"/>
    <mergeCell ref="A105:B105"/>
    <mergeCell ref="A114:B114"/>
    <mergeCell ref="A115:B115"/>
    <mergeCell ref="A116:B116"/>
    <mergeCell ref="A96:B96"/>
    <mergeCell ref="A97:B97"/>
    <mergeCell ref="G5:H5"/>
    <mergeCell ref="A45:B45"/>
    <mergeCell ref="A34:B34"/>
    <mergeCell ref="A29:B29"/>
    <mergeCell ref="A31:B31"/>
    <mergeCell ref="A27:B27"/>
    <mergeCell ref="A51:B51"/>
    <mergeCell ref="A73:B73"/>
    <mergeCell ref="A1:C1"/>
    <mergeCell ref="A82:B82"/>
    <mergeCell ref="A77:B77"/>
    <mergeCell ref="A79:B79"/>
    <mergeCell ref="A78:B78"/>
    <mergeCell ref="A80:B80"/>
    <mergeCell ref="A36:B36"/>
    <mergeCell ref="A4:B4"/>
    <mergeCell ref="A44:B44"/>
    <mergeCell ref="A71:B7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"СЗЖХ"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Онопа Вениамин Филиппович</dc:creator>
  <cp:keywords/>
  <dc:description/>
  <cp:lastModifiedBy>Наталья Андревна</cp:lastModifiedBy>
  <cp:lastPrinted>2010-05-13T04:57:51Z</cp:lastPrinted>
  <dcterms:created xsi:type="dcterms:W3CDTF">2003-10-27T10:56:18Z</dcterms:created>
  <dcterms:modified xsi:type="dcterms:W3CDTF">2011-11-07T10:40:30Z</dcterms:modified>
  <cp:category/>
  <cp:version/>
  <cp:contentType/>
  <cp:contentStatus/>
</cp:coreProperties>
</file>